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<sst xmlns="http://schemas.openxmlformats.org/spreadsheetml/2006/main" count="230" uniqueCount="46">
  <si>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</si>
  <si>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</si>
  <si>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</si>
  <si>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</si>
  <si>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</si>
  <si>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</si>
  <si>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</si>
  <si>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</si>
  <si>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</si>
  <si>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</si>
  <si>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</si>
  <si>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</si>
  <si>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</si>
  <si>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</si>
  <si>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</si>
  <si>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</si>
  <si>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</si>
  <si>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</si>
  <si>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</si>
  <si>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</si>
  <si>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</si>
  <si>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</si>
  <si>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0075</t>
  </si>
  <si>
    <t>DOĞU KARADENİZ PROJESİ BÖLGE KALKINMA İDARESİ BAŞKANLIĞI</t>
  </si>
  <si>
    <t>01 - PERSONEL GİDERLERİ</t>
  </si>
  <si>
    <t>01.01 - MEMURLAR</t>
  </si>
  <si>
    <t>01.03 - İŞÇİLER</t>
  </si>
  <si>
    <t>02 - SOSYAL GÜVENLİK KURUMLARINA DEVLET PRİMİ GİDERLERİ</t>
  </si>
  <si>
    <t>02.01 - MEMURLAR</t>
  </si>
  <si>
    <t>02.03 - İŞÇİLER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</si>
  <si>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</si>
  <si>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</si>
  <si>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</si>
  <si>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</si>
  <si>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</si>
  <si>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</si>
  <si>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</si>
  <si>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</si>
  <si>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</si>
  <si>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</si>
  <si>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</si>
  <si>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06 - SERMAYE GİDERLERİ</t>
  </si>
  <si>
    <t>06.02 - MENKUL SERMAYE ÜRETİM GİDERLERİ</t>
  </si>
  <si>
    <t>07 - SERMAYE TRANSFERLERİ</t>
  </si>
  <si>
    <t>07.01 - KURUM, İŞLETME ve HANE HALKINA  YAPILAN SERMAYE TRANSFERLERİ</t>
  </si>
  <si>
    <t>07.03 - HAZİNE YARDIMLARI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</si>
</sst>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zoomScale="60" zoomScaleNormal="60" zoomScalePageLayoutView="0" workbookViewId="0" topLeftCell="A11">
      <selection activeCell="AE17" sqref="AE17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2021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2021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6" t="str">
        <f>KurAd</f>
        <v>DOĞU KARADENİZ PROJESİ BÖLGE KALKINMA İDARESİ BAŞKANLIĞI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2020 GERÇEKLEŞME TOPLAMI</v>
      </c>
      <c r="C14" s="23" t="str">
        <f>ButceYil&amp;" "&amp;"BAŞLANGIÇ ÖDENEĞİ"</f>
        <v>2021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2021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2020</v>
      </c>
      <c r="E15" s="12">
        <f>ButceYil</f>
        <v>2021</v>
      </c>
      <c r="F15" s="12">
        <f>ButceYil-1</f>
        <v>2020</v>
      </c>
      <c r="G15" s="12">
        <f>ButceYil</f>
        <v>2021</v>
      </c>
      <c r="H15" s="12">
        <f>ButceYil-1</f>
        <v>2020</v>
      </c>
      <c r="I15" s="12">
        <f>ButceYil</f>
        <v>2021</v>
      </c>
      <c r="J15" s="12">
        <f>ButceYil-1</f>
        <v>2020</v>
      </c>
      <c r="K15" s="12">
        <f>ButceYil</f>
        <v>2021</v>
      </c>
      <c r="L15" s="12">
        <f>ButceYil-1</f>
        <v>2020</v>
      </c>
      <c r="M15" s="12">
        <f>ButceYil</f>
        <v>2021</v>
      </c>
      <c r="N15" s="12">
        <f>ButceYil-1</f>
        <v>2020</v>
      </c>
      <c r="O15" s="12">
        <f>ButceYil</f>
        <v>2021</v>
      </c>
      <c r="P15" s="12">
        <f>ButceYil-1</f>
        <v>2020</v>
      </c>
      <c r="Q15" s="12">
        <f>ButceYil</f>
        <v>2021</v>
      </c>
      <c r="R15" s="12">
        <f>ButceYil-1</f>
        <v>2020</v>
      </c>
      <c r="S15" s="12">
        <f>ButceYil</f>
        <v>2021</v>
      </c>
      <c r="T15" s="12">
        <f>ButceYil-1</f>
        <v>2020</v>
      </c>
      <c r="U15" s="12">
        <f>ButceYil</f>
        <v>2021</v>
      </c>
      <c r="V15" s="12">
        <f>ButceYil-1</f>
        <v>2020</v>
      </c>
      <c r="W15" s="12">
        <f>ButceYil</f>
        <v>2021</v>
      </c>
      <c r="X15" s="12">
        <f>ButceYil-1</f>
        <v>2020</v>
      </c>
      <c r="Y15" s="12">
        <f>ButceYil</f>
        <v>2021</v>
      </c>
      <c r="Z15" s="12">
        <f>ButceYil-1</f>
        <v>2020</v>
      </c>
      <c r="AA15" s="12">
        <f>ButceYil</f>
        <v>2021</v>
      </c>
      <c r="AB15" s="24" t="s">
        <v>0</v>
      </c>
      <c r="AC15" s="12">
        <f>ButceYil-1</f>
        <v>2020</v>
      </c>
      <c r="AD15" s="12">
        <f>ButceYil</f>
        <v>2021</v>
      </c>
      <c r="AE15" s="24" t="s">
        <v>0</v>
      </c>
    </row>
    <row r="16" spans="1:31" ht="24.75" customHeight="1">
      <c r="A16" s="13" t="s">
        <v>13</v>
      </c>
      <c r="B16" s="14">
        <v>73401082.23</v>
      </c>
      <c r="C16" s="14">
        <v>95506000</v>
      </c>
      <c r="D16" s="14">
        <v>587703.5</v>
      </c>
      <c r="E16" s="14">
        <v>549738.05</v>
      </c>
      <c r="F16" s="14">
        <v>1312048.6400000001</v>
      </c>
      <c r="G16" s="14">
        <v>2118300.49</v>
      </c>
      <c r="H16" s="14">
        <f aca="true" t="shared" si="0" ref="H16:H38">IF(F16=0,0,F16-D16)</f>
        <v>724345.1400000001</v>
      </c>
      <c r="I16" s="14">
        <f aca="true" t="shared" si="1" ref="I16:I38">IF(G16=0,0,G16-E16)</f>
        <v>1568562.4400000002</v>
      </c>
      <c r="J16" s="14">
        <v>1778251.64</v>
      </c>
      <c r="K16" s="14">
        <v>2800712.31</v>
      </c>
      <c r="L16" s="14">
        <f aca="true" t="shared" si="2" ref="L16:L38">IF(J16=0,0,J16-F16)</f>
        <v>466202.99999999977</v>
      </c>
      <c r="M16" s="14">
        <f aca="true" t="shared" si="3" ref="M16:M38">IF(K16=0,0,K16-G16)</f>
        <v>682411.8199999998</v>
      </c>
      <c r="N16" s="14">
        <v>2569401.59</v>
      </c>
      <c r="O16" s="14">
        <v>4006876.74</v>
      </c>
      <c r="P16" s="14">
        <f aca="true" t="shared" si="4" ref="P16:P38">IF(N16=0,0,N16-J16)</f>
        <v>791149.95</v>
      </c>
      <c r="Q16" s="14">
        <f aca="true" t="shared" si="5" ref="Q16:Q38">IF(O16=0,0,O16-K16)</f>
        <v>1206164.4300000002</v>
      </c>
      <c r="R16" s="14">
        <v>3089986.44</v>
      </c>
      <c r="S16" s="14">
        <v>5199344.71</v>
      </c>
      <c r="T16" s="14">
        <f aca="true" t="shared" si="6" ref="T16:T38">IF(R16=0,0,R16-N16)</f>
        <v>520584.8500000001</v>
      </c>
      <c r="U16" s="14">
        <f aca="true" t="shared" si="7" ref="U16:U38">IF(S16=0,0,S16-O16)</f>
        <v>1192467.9699999997</v>
      </c>
      <c r="V16" s="14">
        <v>3897085.73</v>
      </c>
      <c r="W16" s="14">
        <v>9564866.21</v>
      </c>
      <c r="X16" s="14">
        <f aca="true" t="shared" si="8" ref="X16:X38">IF(V16=0,0,V16-R16)</f>
        <v>807099.29</v>
      </c>
      <c r="Y16" s="14">
        <f aca="true" t="shared" si="9" ref="Y16:Y38">IF(W16=0,0,W16-S16)</f>
        <v>4365521.500000001</v>
      </c>
      <c r="Z16" s="14">
        <f aca="true" t="shared" si="10" ref="Z16:Z38">D16+H16+L16+P16+T16+X16</f>
        <v>3897085.73</v>
      </c>
      <c r="AA16" s="14">
        <f aca="true" t="shared" si="11" ref="AA16:AA38">E16+I16+M16+Q16+U16+Y16</f>
        <v>9564866.21</v>
      </c>
      <c r="AB16" s="15">
        <f aca="true" t="shared" si="12" ref="AB16:AB38">IF(AA16=0,0,IF(Z16=0,0,(AA16-Z16)/Z16*100))</f>
        <v>145.43638176520176</v>
      </c>
      <c r="AC16" s="16">
        <f aca="true" t="shared" si="13" ref="AC16:AC38">IF(Z16=0,0,IF(B16=0,0,Z16/B16*100))</f>
        <v>5.3093028217058205</v>
      </c>
      <c r="AD16" s="16">
        <f aca="true" t="shared" si="14" ref="AD16:AD38">IF(AA16=0,0,IF(C16=0,0,AA16/C16*100))</f>
        <v>10.01493750130882</v>
      </c>
      <c r="AE16" s="14">
        <v>98954000</v>
      </c>
    </row>
    <row r="17" spans="1:31" ht="24.75" customHeight="1">
      <c r="A17" s="13" t="s">
        <v>24</v>
      </c>
      <c r="B17" s="14">
        <v>3914183.93</v>
      </c>
      <c r="C17" s="14">
        <v>4216000</v>
      </c>
      <c r="D17" s="14">
        <v>397592.16</v>
      </c>
      <c r="E17" s="14">
        <v>354582.16</v>
      </c>
      <c r="F17" s="14">
        <v>698767.71</v>
      </c>
      <c r="G17" s="14">
        <v>811484.8400000001</v>
      </c>
      <c r="H17" s="14">
        <f t="shared" si="0"/>
        <v>301175.55</v>
      </c>
      <c r="I17" s="14">
        <f t="shared" si="1"/>
        <v>456902.6800000001</v>
      </c>
      <c r="J17" s="14">
        <v>983980.53</v>
      </c>
      <c r="K17" s="14">
        <v>1183878.38</v>
      </c>
      <c r="L17" s="14">
        <f t="shared" si="2"/>
        <v>285212.82000000007</v>
      </c>
      <c r="M17" s="14">
        <f t="shared" si="3"/>
        <v>372393.5399999998</v>
      </c>
      <c r="N17" s="14">
        <v>1281927.95</v>
      </c>
      <c r="O17" s="14">
        <v>1547511.7599999998</v>
      </c>
      <c r="P17" s="14">
        <f t="shared" si="4"/>
        <v>297947.4199999999</v>
      </c>
      <c r="Q17" s="14">
        <f t="shared" si="5"/>
        <v>363633.3799999999</v>
      </c>
      <c r="R17" s="14">
        <v>1646405.77</v>
      </c>
      <c r="S17" s="14">
        <v>2017030.24</v>
      </c>
      <c r="T17" s="14">
        <f t="shared" si="6"/>
        <v>364477.82000000007</v>
      </c>
      <c r="U17" s="14">
        <f t="shared" si="7"/>
        <v>469518.4800000002</v>
      </c>
      <c r="V17" s="14">
        <v>1957670.8</v>
      </c>
      <c r="W17" s="14">
        <v>2714876.72</v>
      </c>
      <c r="X17" s="14">
        <f t="shared" si="8"/>
        <v>311265.03</v>
      </c>
      <c r="Y17" s="14">
        <f t="shared" si="9"/>
        <v>697846.4800000002</v>
      </c>
      <c r="Z17" s="14">
        <f t="shared" si="10"/>
        <v>1957670.8</v>
      </c>
      <c r="AA17" s="14">
        <f t="shared" si="11"/>
        <v>2714876.72</v>
      </c>
      <c r="AB17" s="15">
        <f t="shared" si="12"/>
        <v>38.67891986742613</v>
      </c>
      <c r="AC17" s="16">
        <f t="shared" si="13"/>
        <v>50.014788140014666</v>
      </c>
      <c r="AD17" s="16">
        <f t="shared" si="14"/>
        <v>64.3946091081594</v>
      </c>
      <c r="AE17" s="14">
        <v>5800000</v>
      </c>
    </row>
    <row r="18" spans="1:31" ht="24.75" customHeight="1">
      <c r="A18" s="22" t="s">
        <v>25</v>
      </c>
      <c r="B18" s="18">
        <v>2407725.04</v>
      </c>
      <c r="C18" s="18">
        <v>2609000</v>
      </c>
      <c r="D18" s="18">
        <v>285659.74</v>
      </c>
      <c r="E18" s="18">
        <v>253165.16</v>
      </c>
      <c r="F18" s="18">
        <v>483914.19</v>
      </c>
      <c r="G18" s="18">
        <v>591064.65</v>
      </c>
      <c r="H18" s="18">
        <f t="shared" si="0"/>
        <v>198254.45</v>
      </c>
      <c r="I18" s="18">
        <f t="shared" si="1"/>
        <v>337899.49</v>
      </c>
      <c r="J18" s="18">
        <v>677123.6</v>
      </c>
      <c r="K18" s="18">
        <v>838534.07</v>
      </c>
      <c r="L18" s="18">
        <f t="shared" si="2"/>
        <v>193209.40999999997</v>
      </c>
      <c r="M18" s="18">
        <f t="shared" si="3"/>
        <v>247469.41999999993</v>
      </c>
      <c r="N18" s="18">
        <v>871607.53</v>
      </c>
      <c r="O18" s="18">
        <v>1087438.15</v>
      </c>
      <c r="P18" s="18">
        <f t="shared" si="4"/>
        <v>194483.93000000005</v>
      </c>
      <c r="Q18" s="18">
        <f t="shared" si="5"/>
        <v>248904.07999999996</v>
      </c>
      <c r="R18" s="18">
        <v>1064927.63</v>
      </c>
      <c r="S18" s="18">
        <v>1335642.03</v>
      </c>
      <c r="T18" s="18">
        <f t="shared" si="6"/>
        <v>193320.09999999986</v>
      </c>
      <c r="U18" s="18">
        <f t="shared" si="7"/>
        <v>248203.88000000012</v>
      </c>
      <c r="V18" s="18">
        <v>1258334.33</v>
      </c>
      <c r="W18" s="18">
        <v>1581689.02</v>
      </c>
      <c r="X18" s="18">
        <f t="shared" si="8"/>
        <v>193406.7000000002</v>
      </c>
      <c r="Y18" s="18">
        <f t="shared" si="9"/>
        <v>246046.99</v>
      </c>
      <c r="Z18" s="18">
        <f t="shared" si="10"/>
        <v>1258334.33</v>
      </c>
      <c r="AA18" s="18">
        <f t="shared" si="11"/>
        <v>1581689.02</v>
      </c>
      <c r="AB18" s="19">
        <f t="shared" si="12"/>
        <v>25.69704110353565</v>
      </c>
      <c r="AC18" s="20">
        <f t="shared" si="13"/>
        <v>52.26237668733138</v>
      </c>
      <c r="AD18" s="20">
        <f t="shared" si="14"/>
        <v>60.62433959371407</v>
      </c>
      <c r="AE18" s="18">
        <v>3300000</v>
      </c>
    </row>
    <row r="19" spans="1:31" ht="24.75" customHeight="1">
      <c r="A19" s="22" t="s">
        <v>26</v>
      </c>
      <c r="B19" s="18">
        <v>1506458.89</v>
      </c>
      <c r="C19" s="18">
        <v>1607000</v>
      </c>
      <c r="D19" s="18">
        <v>111932.42</v>
      </c>
      <c r="E19" s="18">
        <v>101417</v>
      </c>
      <c r="F19" s="18">
        <v>214853.52</v>
      </c>
      <c r="G19" s="18">
        <v>220420.19</v>
      </c>
      <c r="H19" s="18">
        <f t="shared" si="0"/>
        <v>102921.09999999999</v>
      </c>
      <c r="I19" s="18">
        <f t="shared" si="1"/>
        <v>119003.19</v>
      </c>
      <c r="J19" s="18">
        <v>306856.93</v>
      </c>
      <c r="K19" s="18">
        <v>345344.31</v>
      </c>
      <c r="L19" s="18">
        <f t="shared" si="2"/>
        <v>92003.41</v>
      </c>
      <c r="M19" s="18">
        <f t="shared" si="3"/>
        <v>124924.12</v>
      </c>
      <c r="N19" s="18">
        <v>410320.42</v>
      </c>
      <c r="O19" s="18">
        <v>460073.61</v>
      </c>
      <c r="P19" s="18">
        <f t="shared" si="4"/>
        <v>103463.48999999999</v>
      </c>
      <c r="Q19" s="18">
        <f t="shared" si="5"/>
        <v>114729.29999999999</v>
      </c>
      <c r="R19" s="18">
        <v>581478.14</v>
      </c>
      <c r="S19" s="18">
        <v>681388.21</v>
      </c>
      <c r="T19" s="18">
        <f t="shared" si="6"/>
        <v>171157.72000000003</v>
      </c>
      <c r="U19" s="18">
        <f t="shared" si="7"/>
        <v>221314.59999999998</v>
      </c>
      <c r="V19" s="18">
        <v>699336.47</v>
      </c>
      <c r="W19" s="18">
        <v>1133187.7</v>
      </c>
      <c r="X19" s="18">
        <f t="shared" si="8"/>
        <v>117858.32999999996</v>
      </c>
      <c r="Y19" s="18">
        <f t="shared" si="9"/>
        <v>451799.49</v>
      </c>
      <c r="Z19" s="18">
        <f t="shared" si="10"/>
        <v>699336.47</v>
      </c>
      <c r="AA19" s="18">
        <f t="shared" si="11"/>
        <v>1133187.7</v>
      </c>
      <c r="AB19" s="19">
        <f t="shared" si="12"/>
        <v>62.03755253890877</v>
      </c>
      <c r="AC19" s="20">
        <f t="shared" si="13"/>
        <v>46.42253928349814</v>
      </c>
      <c r="AD19" s="20">
        <f t="shared" si="14"/>
        <v>70.51572495332918</v>
      </c>
      <c r="AE19" s="18">
        <v>2500000</v>
      </c>
    </row>
    <row r="20" spans="1:31" ht="24.75" customHeight="1">
      <c r="A20" s="13" t="s">
        <v>27</v>
      </c>
      <c r="B20" s="14">
        <v>645855.77</v>
      </c>
      <c r="C20" s="14">
        <v>726000</v>
      </c>
      <c r="D20" s="14">
        <v>62847.22</v>
      </c>
      <c r="E20" s="14">
        <v>55037.77</v>
      </c>
      <c r="F20" s="14">
        <v>110787.39</v>
      </c>
      <c r="G20" s="14">
        <v>124445.54999999999</v>
      </c>
      <c r="H20" s="14">
        <f t="shared" si="0"/>
        <v>47940.17</v>
      </c>
      <c r="I20" s="14">
        <f t="shared" si="1"/>
        <v>69407.78</v>
      </c>
      <c r="J20" s="14">
        <v>156350.96000000002</v>
      </c>
      <c r="K20" s="14">
        <v>183053.49</v>
      </c>
      <c r="L20" s="14">
        <f t="shared" si="2"/>
        <v>45563.57000000002</v>
      </c>
      <c r="M20" s="14">
        <f t="shared" si="3"/>
        <v>58607.94</v>
      </c>
      <c r="N20" s="14">
        <v>204375</v>
      </c>
      <c r="O20" s="14">
        <v>239970.78</v>
      </c>
      <c r="P20" s="14">
        <f t="shared" si="4"/>
        <v>48024.03999999998</v>
      </c>
      <c r="Q20" s="14">
        <f t="shared" si="5"/>
        <v>56917.29000000001</v>
      </c>
      <c r="R20" s="14">
        <v>267611.83999999997</v>
      </c>
      <c r="S20" s="14">
        <v>319954.86</v>
      </c>
      <c r="T20" s="14">
        <f t="shared" si="6"/>
        <v>63236.83999999997</v>
      </c>
      <c r="U20" s="14">
        <f t="shared" si="7"/>
        <v>79984.07999999999</v>
      </c>
      <c r="V20" s="14">
        <v>318837.28</v>
      </c>
      <c r="W20" s="14">
        <v>451652.96</v>
      </c>
      <c r="X20" s="14">
        <f t="shared" si="8"/>
        <v>51225.44000000006</v>
      </c>
      <c r="Y20" s="14">
        <f t="shared" si="9"/>
        <v>131698.10000000003</v>
      </c>
      <c r="Z20" s="14">
        <f t="shared" si="10"/>
        <v>318837.28</v>
      </c>
      <c r="AA20" s="14">
        <f t="shared" si="11"/>
        <v>451652.96</v>
      </c>
      <c r="AB20" s="15">
        <f t="shared" si="12"/>
        <v>41.65625801349202</v>
      </c>
      <c r="AC20" s="16">
        <f t="shared" si="13"/>
        <v>49.36663800340438</v>
      </c>
      <c r="AD20" s="16">
        <f t="shared" si="14"/>
        <v>62.21115151515152</v>
      </c>
      <c r="AE20" s="14">
        <v>1033000</v>
      </c>
    </row>
    <row r="21" spans="1:31" ht="24.75" customHeight="1">
      <c r="A21" s="22" t="s">
        <v>28</v>
      </c>
      <c r="B21" s="18">
        <v>315513.58</v>
      </c>
      <c r="C21" s="18">
        <v>368000</v>
      </c>
      <c r="D21" s="18">
        <v>37955.38</v>
      </c>
      <c r="E21" s="18">
        <v>32536.81</v>
      </c>
      <c r="F21" s="18">
        <v>63467.3</v>
      </c>
      <c r="G21" s="18">
        <v>75918.12</v>
      </c>
      <c r="H21" s="18">
        <f t="shared" si="0"/>
        <v>25511.920000000006</v>
      </c>
      <c r="I21" s="18">
        <f t="shared" si="1"/>
        <v>43381.31</v>
      </c>
      <c r="J21" s="18">
        <v>88979.22</v>
      </c>
      <c r="K21" s="18">
        <v>107360.74</v>
      </c>
      <c r="L21" s="18">
        <f t="shared" si="2"/>
        <v>25511.92</v>
      </c>
      <c r="M21" s="18">
        <f t="shared" si="3"/>
        <v>31442.62000000001</v>
      </c>
      <c r="N21" s="18">
        <v>114494.6</v>
      </c>
      <c r="O21" s="18">
        <v>139269.43</v>
      </c>
      <c r="P21" s="18">
        <f t="shared" si="4"/>
        <v>25515.380000000005</v>
      </c>
      <c r="Q21" s="18">
        <f t="shared" si="5"/>
        <v>31908.689999999988</v>
      </c>
      <c r="R21" s="18">
        <v>140008.53</v>
      </c>
      <c r="S21" s="18">
        <v>170586.14</v>
      </c>
      <c r="T21" s="18">
        <f t="shared" si="6"/>
        <v>25513.929999999993</v>
      </c>
      <c r="U21" s="18">
        <f t="shared" si="7"/>
        <v>31316.71000000002</v>
      </c>
      <c r="V21" s="18">
        <v>165525.85</v>
      </c>
      <c r="W21" s="18">
        <v>201875.45</v>
      </c>
      <c r="X21" s="18">
        <f t="shared" si="8"/>
        <v>25517.320000000007</v>
      </c>
      <c r="Y21" s="18">
        <f t="shared" si="9"/>
        <v>31289.309999999998</v>
      </c>
      <c r="Z21" s="18">
        <f t="shared" si="10"/>
        <v>165525.85</v>
      </c>
      <c r="AA21" s="18">
        <f t="shared" si="11"/>
        <v>201875.45</v>
      </c>
      <c r="AB21" s="19">
        <f t="shared" si="12"/>
        <v>21.960074514041164</v>
      </c>
      <c r="AC21" s="20">
        <f t="shared" si="13"/>
        <v>52.462353601388564</v>
      </c>
      <c r="AD21" s="20">
        <f t="shared" si="14"/>
        <v>54.857459239130435</v>
      </c>
      <c r="AE21" s="18">
        <v>400000</v>
      </c>
    </row>
    <row r="22" spans="1:31" ht="24.75" customHeight="1">
      <c r="A22" s="22" t="s">
        <v>29</v>
      </c>
      <c r="B22" s="18">
        <v>330342.19</v>
      </c>
      <c r="C22" s="18">
        <v>358000</v>
      </c>
      <c r="D22" s="18">
        <v>24891.84</v>
      </c>
      <c r="E22" s="18">
        <v>22500.96</v>
      </c>
      <c r="F22" s="18">
        <v>47320.09</v>
      </c>
      <c r="G22" s="18">
        <v>48527.43</v>
      </c>
      <c r="H22" s="18">
        <f t="shared" si="0"/>
        <v>22428.249999999996</v>
      </c>
      <c r="I22" s="18">
        <f t="shared" si="1"/>
        <v>26026.47</v>
      </c>
      <c r="J22" s="18">
        <v>67371.74</v>
      </c>
      <c r="K22" s="18">
        <v>75692.75</v>
      </c>
      <c r="L22" s="18">
        <f t="shared" si="2"/>
        <v>20051.65000000001</v>
      </c>
      <c r="M22" s="18">
        <f t="shared" si="3"/>
        <v>27165.32</v>
      </c>
      <c r="N22" s="18">
        <v>89880.4</v>
      </c>
      <c r="O22" s="18">
        <v>100701.35</v>
      </c>
      <c r="P22" s="18">
        <f t="shared" si="4"/>
        <v>22508.65999999999</v>
      </c>
      <c r="Q22" s="18">
        <f t="shared" si="5"/>
        <v>25008.600000000006</v>
      </c>
      <c r="R22" s="18">
        <v>127603.31</v>
      </c>
      <c r="S22" s="18">
        <v>149368.72</v>
      </c>
      <c r="T22" s="18">
        <f t="shared" si="6"/>
        <v>37722.91</v>
      </c>
      <c r="U22" s="18">
        <f t="shared" si="7"/>
        <v>48667.369999999995</v>
      </c>
      <c r="V22" s="18">
        <v>153311.43</v>
      </c>
      <c r="W22" s="18">
        <v>249777.51</v>
      </c>
      <c r="X22" s="18">
        <f t="shared" si="8"/>
        <v>25708.119999999995</v>
      </c>
      <c r="Y22" s="18">
        <f t="shared" si="9"/>
        <v>100408.79000000001</v>
      </c>
      <c r="Z22" s="18">
        <f t="shared" si="10"/>
        <v>153311.43</v>
      </c>
      <c r="AA22" s="18">
        <f t="shared" si="11"/>
        <v>249777.51</v>
      </c>
      <c r="AB22" s="19">
        <f t="shared" si="12"/>
        <v>62.92164909035159</v>
      </c>
      <c r="AC22" s="20">
        <f t="shared" si="13"/>
        <v>46.40988485303678</v>
      </c>
      <c r="AD22" s="20">
        <f t="shared" si="14"/>
        <v>69.77025418994414</v>
      </c>
      <c r="AE22" s="18">
        <v>613000</v>
      </c>
    </row>
    <row r="23" spans="1:31" ht="24.75" customHeight="1">
      <c r="A23" s="13" t="s">
        <v>30</v>
      </c>
      <c r="B23" s="14">
        <v>3377248.1999999993</v>
      </c>
      <c r="C23" s="14">
        <v>2777000</v>
      </c>
      <c r="D23" s="14">
        <v>127264.12</v>
      </c>
      <c r="E23" s="14">
        <v>138278.62</v>
      </c>
      <c r="F23" s="14">
        <v>498892.54</v>
      </c>
      <c r="G23" s="14">
        <v>740903.1</v>
      </c>
      <c r="H23" s="14">
        <f t="shared" si="0"/>
        <v>371628.42</v>
      </c>
      <c r="I23" s="14">
        <f t="shared" si="1"/>
        <v>602624.48</v>
      </c>
      <c r="J23" s="14">
        <v>631329.15</v>
      </c>
      <c r="K23" s="14">
        <v>977513.44</v>
      </c>
      <c r="L23" s="14">
        <f t="shared" si="2"/>
        <v>132436.61000000004</v>
      </c>
      <c r="M23" s="14">
        <f t="shared" si="3"/>
        <v>236610.33999999997</v>
      </c>
      <c r="N23" s="14">
        <v>1074304.14</v>
      </c>
      <c r="O23" s="14">
        <v>1623048.2000000002</v>
      </c>
      <c r="P23" s="14">
        <f t="shared" si="4"/>
        <v>442974.9899999999</v>
      </c>
      <c r="Q23" s="14">
        <f t="shared" si="5"/>
        <v>645534.7600000002</v>
      </c>
      <c r="R23" s="14">
        <v>1167174.33</v>
      </c>
      <c r="S23" s="14">
        <v>1844155.81</v>
      </c>
      <c r="T23" s="14">
        <f t="shared" si="6"/>
        <v>92870.19000000018</v>
      </c>
      <c r="U23" s="14">
        <f t="shared" si="7"/>
        <v>221107.60999999987</v>
      </c>
      <c r="V23" s="14">
        <v>1277253.15</v>
      </c>
      <c r="W23" s="14">
        <v>2300454.62</v>
      </c>
      <c r="X23" s="14">
        <f t="shared" si="8"/>
        <v>110078.81999999983</v>
      </c>
      <c r="Y23" s="14">
        <f t="shared" si="9"/>
        <v>456298.81000000006</v>
      </c>
      <c r="Z23" s="14">
        <f t="shared" si="10"/>
        <v>1277253.15</v>
      </c>
      <c r="AA23" s="14">
        <f t="shared" si="11"/>
        <v>2300454.62</v>
      </c>
      <c r="AB23" s="15">
        <f t="shared" si="12"/>
        <v>80.1095280132995</v>
      </c>
      <c r="AC23" s="16">
        <f t="shared" si="13"/>
        <v>37.819345051394215</v>
      </c>
      <c r="AD23" s="16">
        <f t="shared" si="14"/>
        <v>82.83956139719122</v>
      </c>
      <c r="AE23" s="14">
        <v>4197000</v>
      </c>
    </row>
    <row r="24" spans="1:31" ht="24.75" customHeight="1">
      <c r="A24" s="22" t="s">
        <v>31</v>
      </c>
      <c r="B24" s="18">
        <v>542895.51</v>
      </c>
      <c r="C24" s="18">
        <v>452000</v>
      </c>
      <c r="D24" s="18">
        <v>14376.31</v>
      </c>
      <c r="E24" s="18">
        <v>32841.35</v>
      </c>
      <c r="F24" s="18">
        <v>74174.98</v>
      </c>
      <c r="G24" s="18">
        <v>226209.31</v>
      </c>
      <c r="H24" s="18">
        <f t="shared" si="0"/>
        <v>59798.67</v>
      </c>
      <c r="I24" s="18">
        <f t="shared" si="1"/>
        <v>193367.96</v>
      </c>
      <c r="J24" s="18">
        <v>98466.33</v>
      </c>
      <c r="K24" s="18">
        <v>255843.39</v>
      </c>
      <c r="L24" s="18">
        <f t="shared" si="2"/>
        <v>24291.350000000006</v>
      </c>
      <c r="M24" s="18">
        <f t="shared" si="3"/>
        <v>29634.080000000016</v>
      </c>
      <c r="N24" s="18">
        <v>112702.93</v>
      </c>
      <c r="O24" s="18">
        <v>433296.52</v>
      </c>
      <c r="P24" s="18">
        <f t="shared" si="4"/>
        <v>14236.599999999991</v>
      </c>
      <c r="Q24" s="18">
        <f t="shared" si="5"/>
        <v>177453.13</v>
      </c>
      <c r="R24" s="18">
        <v>122332.4</v>
      </c>
      <c r="S24" s="18">
        <v>437307.89</v>
      </c>
      <c r="T24" s="18">
        <f t="shared" si="6"/>
        <v>9629.470000000001</v>
      </c>
      <c r="U24" s="18">
        <f t="shared" si="7"/>
        <v>4011.3699999999953</v>
      </c>
      <c r="V24" s="18">
        <v>145796.79</v>
      </c>
      <c r="W24" s="18">
        <v>600198.65</v>
      </c>
      <c r="X24" s="18">
        <f t="shared" si="8"/>
        <v>23464.390000000014</v>
      </c>
      <c r="Y24" s="18">
        <f t="shared" si="9"/>
        <v>162890.76</v>
      </c>
      <c r="Z24" s="18">
        <f t="shared" si="10"/>
        <v>145796.79</v>
      </c>
      <c r="AA24" s="18">
        <f t="shared" si="11"/>
        <v>600198.65</v>
      </c>
      <c r="AB24" s="19">
        <f t="shared" si="12"/>
        <v>311.6679455014064</v>
      </c>
      <c r="AC24" s="20">
        <f t="shared" si="13"/>
        <v>26.855405379941345</v>
      </c>
      <c r="AD24" s="20">
        <f t="shared" si="14"/>
        <v>132.78731194690266</v>
      </c>
      <c r="AE24" s="18">
        <v>857000</v>
      </c>
    </row>
    <row r="25" spans="1:31" ht="24.75" customHeight="1">
      <c r="A25" s="22" t="s">
        <v>32</v>
      </c>
      <c r="B25" s="18">
        <v>19512.22</v>
      </c>
      <c r="C25" s="18">
        <v>91000</v>
      </c>
      <c r="D25" s="18">
        <v>627.38</v>
      </c>
      <c r="E25" s="18">
        <v>2299.05</v>
      </c>
      <c r="F25" s="18">
        <v>2859.79</v>
      </c>
      <c r="G25" s="18">
        <v>3022.25</v>
      </c>
      <c r="H25" s="18">
        <f t="shared" si="0"/>
        <v>2232.41</v>
      </c>
      <c r="I25" s="18">
        <f t="shared" si="1"/>
        <v>723.1999999999998</v>
      </c>
      <c r="J25" s="18">
        <v>4499.96</v>
      </c>
      <c r="K25" s="18">
        <v>6352.71</v>
      </c>
      <c r="L25" s="18">
        <f t="shared" si="2"/>
        <v>1640.17</v>
      </c>
      <c r="M25" s="18">
        <f t="shared" si="3"/>
        <v>3330.46</v>
      </c>
      <c r="N25" s="18">
        <v>4499.96</v>
      </c>
      <c r="O25" s="18">
        <v>7983.83</v>
      </c>
      <c r="P25" s="18">
        <f t="shared" si="4"/>
        <v>0</v>
      </c>
      <c r="Q25" s="18">
        <f t="shared" si="5"/>
        <v>1631.12</v>
      </c>
      <c r="R25" s="18">
        <v>4499.96</v>
      </c>
      <c r="S25" s="18">
        <v>14347.47</v>
      </c>
      <c r="T25" s="18">
        <f t="shared" si="6"/>
        <v>0</v>
      </c>
      <c r="U25" s="18">
        <f t="shared" si="7"/>
        <v>6363.639999999999</v>
      </c>
      <c r="V25" s="18">
        <v>6956.9</v>
      </c>
      <c r="W25" s="18">
        <v>15043.17</v>
      </c>
      <c r="X25" s="18">
        <f t="shared" si="8"/>
        <v>2456.9399999999996</v>
      </c>
      <c r="Y25" s="18">
        <f t="shared" si="9"/>
        <v>695.7000000000007</v>
      </c>
      <c r="Z25" s="18">
        <f t="shared" si="10"/>
        <v>6956.9</v>
      </c>
      <c r="AA25" s="18">
        <f t="shared" si="11"/>
        <v>15043.17</v>
      </c>
      <c r="AB25" s="19">
        <f t="shared" si="12"/>
        <v>116.2338110365249</v>
      </c>
      <c r="AC25" s="20">
        <f t="shared" si="13"/>
        <v>35.65406704106452</v>
      </c>
      <c r="AD25" s="20">
        <f t="shared" si="14"/>
        <v>16.530956043956042</v>
      </c>
      <c r="AE25" s="18">
        <v>91000</v>
      </c>
    </row>
    <row r="26" spans="1:31" ht="24.75" customHeight="1">
      <c r="A26" s="22" t="s">
        <v>33</v>
      </c>
      <c r="B26" s="18">
        <v>0</v>
      </c>
      <c r="C26" s="18">
        <v>40000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0</v>
      </c>
      <c r="I26" s="18">
        <f t="shared" si="1"/>
        <v>0</v>
      </c>
      <c r="J26" s="18">
        <v>0</v>
      </c>
      <c r="K26" s="18">
        <v>0</v>
      </c>
      <c r="L26" s="18">
        <f t="shared" si="2"/>
        <v>0</v>
      </c>
      <c r="M26" s="18">
        <f t="shared" si="3"/>
        <v>0</v>
      </c>
      <c r="N26" s="18">
        <v>0</v>
      </c>
      <c r="O26" s="18">
        <v>0</v>
      </c>
      <c r="P26" s="18">
        <f t="shared" si="4"/>
        <v>0</v>
      </c>
      <c r="Q26" s="18">
        <f t="shared" si="5"/>
        <v>0</v>
      </c>
      <c r="R26" s="18">
        <v>0</v>
      </c>
      <c r="S26" s="18">
        <v>0</v>
      </c>
      <c r="T26" s="18">
        <f t="shared" si="6"/>
        <v>0</v>
      </c>
      <c r="U26" s="18">
        <f t="shared" si="7"/>
        <v>0</v>
      </c>
      <c r="V26" s="18">
        <v>0</v>
      </c>
      <c r="W26" s="18">
        <v>0</v>
      </c>
      <c r="X26" s="18">
        <f t="shared" si="8"/>
        <v>0</v>
      </c>
      <c r="Y26" s="18">
        <f t="shared" si="9"/>
        <v>0</v>
      </c>
      <c r="Z26" s="18">
        <f t="shared" si="10"/>
        <v>0</v>
      </c>
      <c r="AA26" s="18">
        <f t="shared" si="11"/>
        <v>0</v>
      </c>
      <c r="AB26" s="19">
        <f t="shared" si="12"/>
        <v>0</v>
      </c>
      <c r="AC26" s="20">
        <f t="shared" si="13"/>
        <v>0</v>
      </c>
      <c r="AD26" s="20">
        <f t="shared" si="14"/>
        <v>0</v>
      </c>
      <c r="AE26" s="18">
        <v>40000</v>
      </c>
    </row>
    <row r="27" spans="1:31" ht="24.75" customHeight="1">
      <c r="A27" s="22" t="s">
        <v>34</v>
      </c>
      <c r="B27" s="18">
        <v>2583594.51</v>
      </c>
      <c r="C27" s="18">
        <v>2012000</v>
      </c>
      <c r="D27" s="18">
        <v>112260.43</v>
      </c>
      <c r="E27" s="18">
        <v>96485.31</v>
      </c>
      <c r="F27" s="18">
        <v>404525.27</v>
      </c>
      <c r="G27" s="18">
        <v>486940.83</v>
      </c>
      <c r="H27" s="18">
        <f t="shared" si="0"/>
        <v>292264.84</v>
      </c>
      <c r="I27" s="18">
        <f t="shared" si="1"/>
        <v>390455.52</v>
      </c>
      <c r="J27" s="18">
        <v>507936.95</v>
      </c>
      <c r="K27" s="18">
        <v>685708.51</v>
      </c>
      <c r="L27" s="18">
        <f t="shared" si="2"/>
        <v>103411.68</v>
      </c>
      <c r="M27" s="18">
        <f t="shared" si="3"/>
        <v>198767.68</v>
      </c>
      <c r="N27" s="18">
        <v>922692.34</v>
      </c>
      <c r="O27" s="18">
        <v>1152159.02</v>
      </c>
      <c r="P27" s="18">
        <f t="shared" si="4"/>
        <v>414755.38999999996</v>
      </c>
      <c r="Q27" s="18">
        <f t="shared" si="5"/>
        <v>466450.51</v>
      </c>
      <c r="R27" s="18">
        <v>1005133.06</v>
      </c>
      <c r="S27" s="18">
        <v>1360767.62</v>
      </c>
      <c r="T27" s="18">
        <f t="shared" si="6"/>
        <v>82440.72000000009</v>
      </c>
      <c r="U27" s="18">
        <f t="shared" si="7"/>
        <v>208608.6000000001</v>
      </c>
      <c r="V27" s="18">
        <v>1087570.55</v>
      </c>
      <c r="W27" s="18">
        <v>1635779.97</v>
      </c>
      <c r="X27" s="18">
        <f t="shared" si="8"/>
        <v>82437.48999999999</v>
      </c>
      <c r="Y27" s="18">
        <f t="shared" si="9"/>
        <v>275012.34999999986</v>
      </c>
      <c r="Z27" s="18">
        <f t="shared" si="10"/>
        <v>1087570.55</v>
      </c>
      <c r="AA27" s="18">
        <f t="shared" si="11"/>
        <v>1635779.97</v>
      </c>
      <c r="AB27" s="19">
        <f t="shared" si="12"/>
        <v>50.406791541017725</v>
      </c>
      <c r="AC27" s="20">
        <f t="shared" si="13"/>
        <v>42.095249304427426</v>
      </c>
      <c r="AD27" s="20">
        <f t="shared" si="14"/>
        <v>81.30119135188866</v>
      </c>
      <c r="AE27" s="18">
        <v>3009000</v>
      </c>
    </row>
    <row r="28" spans="1:31" ht="24.75" customHeight="1">
      <c r="A28" s="22" t="s">
        <v>35</v>
      </c>
      <c r="B28" s="18">
        <v>51016.42</v>
      </c>
      <c r="C28" s="18">
        <v>40000</v>
      </c>
      <c r="D28" s="18">
        <v>0</v>
      </c>
      <c r="E28" s="18">
        <v>2544.35</v>
      </c>
      <c r="F28" s="18">
        <v>6712.5</v>
      </c>
      <c r="G28" s="18">
        <v>2544.35</v>
      </c>
      <c r="H28" s="18">
        <f t="shared" si="0"/>
        <v>6712.5</v>
      </c>
      <c r="I28" s="18">
        <f t="shared" si="1"/>
        <v>0</v>
      </c>
      <c r="J28" s="18">
        <v>6712.5</v>
      </c>
      <c r="K28" s="18">
        <v>2544.35</v>
      </c>
      <c r="L28" s="18">
        <f t="shared" si="2"/>
        <v>0</v>
      </c>
      <c r="M28" s="18">
        <f t="shared" si="3"/>
        <v>0</v>
      </c>
      <c r="N28" s="18">
        <v>10075.5</v>
      </c>
      <c r="O28" s="18">
        <v>2544.35</v>
      </c>
      <c r="P28" s="18">
        <f t="shared" si="4"/>
        <v>3363</v>
      </c>
      <c r="Q28" s="18">
        <f t="shared" si="5"/>
        <v>0</v>
      </c>
      <c r="R28" s="18">
        <v>10075.5</v>
      </c>
      <c r="S28" s="18">
        <v>4668.35</v>
      </c>
      <c r="T28" s="18">
        <f t="shared" si="6"/>
        <v>0</v>
      </c>
      <c r="U28" s="18">
        <f t="shared" si="7"/>
        <v>2124.0000000000005</v>
      </c>
      <c r="V28" s="18">
        <v>10075.5</v>
      </c>
      <c r="W28" s="18">
        <v>4668.35</v>
      </c>
      <c r="X28" s="18">
        <f t="shared" si="8"/>
        <v>0</v>
      </c>
      <c r="Y28" s="18">
        <f t="shared" si="9"/>
        <v>0</v>
      </c>
      <c r="Z28" s="18">
        <f t="shared" si="10"/>
        <v>10075.5</v>
      </c>
      <c r="AA28" s="18">
        <f t="shared" si="11"/>
        <v>4668.35</v>
      </c>
      <c r="AB28" s="19">
        <f t="shared" si="12"/>
        <v>-53.66631928936528</v>
      </c>
      <c r="AC28" s="20">
        <f t="shared" si="13"/>
        <v>19.749523780774897</v>
      </c>
      <c r="AD28" s="20">
        <f t="shared" si="14"/>
        <v>11.670875</v>
      </c>
      <c r="AE28" s="18">
        <v>44000</v>
      </c>
    </row>
    <row r="29" spans="1:31" ht="34.5" customHeight="1">
      <c r="A29" s="22" t="s">
        <v>36</v>
      </c>
      <c r="B29" s="18">
        <v>129306.26</v>
      </c>
      <c r="C29" s="18">
        <v>100000</v>
      </c>
      <c r="D29" s="18">
        <v>0</v>
      </c>
      <c r="E29" s="18">
        <v>4108.56</v>
      </c>
      <c r="F29" s="18">
        <v>10620</v>
      </c>
      <c r="G29" s="18">
        <v>22186.36</v>
      </c>
      <c r="H29" s="18">
        <f t="shared" si="0"/>
        <v>10620</v>
      </c>
      <c r="I29" s="18">
        <f t="shared" si="1"/>
        <v>18077.8</v>
      </c>
      <c r="J29" s="18">
        <v>13713.41</v>
      </c>
      <c r="K29" s="18">
        <v>27064.48</v>
      </c>
      <c r="L29" s="18">
        <f t="shared" si="2"/>
        <v>3093.41</v>
      </c>
      <c r="M29" s="18">
        <f t="shared" si="3"/>
        <v>4878.119999999999</v>
      </c>
      <c r="N29" s="18">
        <v>24333.41</v>
      </c>
      <c r="O29" s="18">
        <v>27064.48</v>
      </c>
      <c r="P29" s="18">
        <f t="shared" si="4"/>
        <v>10620</v>
      </c>
      <c r="Q29" s="18">
        <f t="shared" si="5"/>
        <v>0</v>
      </c>
      <c r="R29" s="18">
        <v>25133.41</v>
      </c>
      <c r="S29" s="18">
        <v>27064.48</v>
      </c>
      <c r="T29" s="18">
        <f t="shared" si="6"/>
        <v>800</v>
      </c>
      <c r="U29" s="18">
        <f t="shared" si="7"/>
        <v>0</v>
      </c>
      <c r="V29" s="18">
        <v>26853.41</v>
      </c>
      <c r="W29" s="18">
        <v>44764.48</v>
      </c>
      <c r="X29" s="18">
        <f t="shared" si="8"/>
        <v>1720</v>
      </c>
      <c r="Y29" s="18">
        <f t="shared" si="9"/>
        <v>17700.000000000004</v>
      </c>
      <c r="Z29" s="18">
        <f t="shared" si="10"/>
        <v>26853.41</v>
      </c>
      <c r="AA29" s="18">
        <f t="shared" si="11"/>
        <v>44764.48</v>
      </c>
      <c r="AB29" s="19">
        <f t="shared" si="12"/>
        <v>66.69942476579325</v>
      </c>
      <c r="AC29" s="20">
        <f t="shared" si="13"/>
        <v>20.76729309161057</v>
      </c>
      <c r="AD29" s="20">
        <f t="shared" si="14"/>
        <v>44.76448</v>
      </c>
      <c r="AE29" s="18">
        <v>110000</v>
      </c>
    </row>
    <row r="30" spans="1:31" ht="24.75" customHeight="1">
      <c r="A30" s="22" t="s">
        <v>37</v>
      </c>
      <c r="B30" s="18">
        <v>50923.28</v>
      </c>
      <c r="C30" s="18">
        <v>42000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0"/>
        <v>0</v>
      </c>
      <c r="I30" s="18">
        <f t="shared" si="1"/>
        <v>0</v>
      </c>
      <c r="J30" s="18">
        <v>0</v>
      </c>
      <c r="K30" s="18">
        <v>0</v>
      </c>
      <c r="L30" s="18">
        <f t="shared" si="2"/>
        <v>0</v>
      </c>
      <c r="M30" s="18">
        <f t="shared" si="3"/>
        <v>0</v>
      </c>
      <c r="N30" s="18">
        <v>0</v>
      </c>
      <c r="O30" s="18">
        <v>0</v>
      </c>
      <c r="P30" s="18">
        <f t="shared" si="4"/>
        <v>0</v>
      </c>
      <c r="Q30" s="18">
        <f t="shared" si="5"/>
        <v>0</v>
      </c>
      <c r="R30" s="18">
        <v>0</v>
      </c>
      <c r="S30" s="18">
        <v>0</v>
      </c>
      <c r="T30" s="18">
        <f t="shared" si="6"/>
        <v>0</v>
      </c>
      <c r="U30" s="18">
        <f t="shared" si="7"/>
        <v>0</v>
      </c>
      <c r="V30" s="18">
        <v>0</v>
      </c>
      <c r="W30" s="18">
        <v>0</v>
      </c>
      <c r="X30" s="18">
        <f t="shared" si="8"/>
        <v>0</v>
      </c>
      <c r="Y30" s="18">
        <f t="shared" si="9"/>
        <v>0</v>
      </c>
      <c r="Z30" s="18">
        <f t="shared" si="10"/>
        <v>0</v>
      </c>
      <c r="AA30" s="18">
        <f t="shared" si="11"/>
        <v>0</v>
      </c>
      <c r="AB30" s="19">
        <f t="shared" si="12"/>
        <v>0</v>
      </c>
      <c r="AC30" s="20">
        <f t="shared" si="13"/>
        <v>0</v>
      </c>
      <c r="AD30" s="20">
        <f t="shared" si="14"/>
        <v>0</v>
      </c>
      <c r="AE30" s="18">
        <v>46000</v>
      </c>
    </row>
    <row r="31" spans="1:31" ht="24.75" customHeight="1">
      <c r="A31" s="13" t="s">
        <v>38</v>
      </c>
      <c r="B31" s="14">
        <v>21157.5</v>
      </c>
      <c r="C31" s="14">
        <v>224000</v>
      </c>
      <c r="D31" s="14">
        <v>0</v>
      </c>
      <c r="E31" s="14">
        <v>1839.5</v>
      </c>
      <c r="F31" s="14">
        <v>3601</v>
      </c>
      <c r="G31" s="14">
        <v>292787</v>
      </c>
      <c r="H31" s="14">
        <f t="shared" si="0"/>
        <v>3601</v>
      </c>
      <c r="I31" s="14">
        <f t="shared" si="1"/>
        <v>290947.5</v>
      </c>
      <c r="J31" s="14">
        <v>6591</v>
      </c>
      <c r="K31" s="14">
        <v>307587</v>
      </c>
      <c r="L31" s="14">
        <f t="shared" si="2"/>
        <v>2990</v>
      </c>
      <c r="M31" s="14">
        <f t="shared" si="3"/>
        <v>14800</v>
      </c>
      <c r="N31" s="14">
        <v>8794.5</v>
      </c>
      <c r="O31" s="14">
        <v>317571</v>
      </c>
      <c r="P31" s="14">
        <f t="shared" si="4"/>
        <v>2203.5</v>
      </c>
      <c r="Q31" s="14">
        <f t="shared" si="5"/>
        <v>9984</v>
      </c>
      <c r="R31" s="14">
        <v>8794.5</v>
      </c>
      <c r="S31" s="14">
        <v>328490</v>
      </c>
      <c r="T31" s="14">
        <f t="shared" si="6"/>
        <v>0</v>
      </c>
      <c r="U31" s="14">
        <f t="shared" si="7"/>
        <v>10919</v>
      </c>
      <c r="V31" s="14">
        <v>8794.5</v>
      </c>
      <c r="W31" s="14">
        <v>337437</v>
      </c>
      <c r="X31" s="14">
        <f t="shared" si="8"/>
        <v>0</v>
      </c>
      <c r="Y31" s="14">
        <f t="shared" si="9"/>
        <v>8947</v>
      </c>
      <c r="Z31" s="14">
        <f t="shared" si="10"/>
        <v>8794.5</v>
      </c>
      <c r="AA31" s="14">
        <f t="shared" si="11"/>
        <v>337437</v>
      </c>
      <c r="AB31" s="15">
        <f t="shared" si="12"/>
        <v>3736.9094320313834</v>
      </c>
      <c r="AC31" s="16">
        <f t="shared" si="13"/>
        <v>41.566820276497694</v>
      </c>
      <c r="AD31" s="16">
        <f t="shared" si="14"/>
        <v>150.64151785714287</v>
      </c>
      <c r="AE31" s="14">
        <v>361000</v>
      </c>
    </row>
    <row r="32" spans="1:31" ht="24.75" customHeight="1">
      <c r="A32" s="22" t="s">
        <v>39</v>
      </c>
      <c r="B32" s="18">
        <v>0</v>
      </c>
      <c r="C32" s="18">
        <v>200000</v>
      </c>
      <c r="D32" s="18">
        <v>0</v>
      </c>
      <c r="E32" s="18">
        <v>0</v>
      </c>
      <c r="F32" s="18">
        <v>0</v>
      </c>
      <c r="G32" s="18">
        <v>289317.5</v>
      </c>
      <c r="H32" s="18">
        <f t="shared" si="0"/>
        <v>0</v>
      </c>
      <c r="I32" s="18">
        <f t="shared" si="1"/>
        <v>289317.5</v>
      </c>
      <c r="J32" s="18">
        <v>0</v>
      </c>
      <c r="K32" s="18">
        <v>304117.5</v>
      </c>
      <c r="L32" s="18">
        <f t="shared" si="2"/>
        <v>0</v>
      </c>
      <c r="M32" s="18">
        <f t="shared" si="3"/>
        <v>14800</v>
      </c>
      <c r="N32" s="18">
        <v>0</v>
      </c>
      <c r="O32" s="18">
        <v>311517.5</v>
      </c>
      <c r="P32" s="18">
        <f t="shared" si="4"/>
        <v>0</v>
      </c>
      <c r="Q32" s="18">
        <f t="shared" si="5"/>
        <v>7400</v>
      </c>
      <c r="R32" s="18">
        <v>0</v>
      </c>
      <c r="S32" s="18">
        <v>318917.5</v>
      </c>
      <c r="T32" s="18">
        <f t="shared" si="6"/>
        <v>0</v>
      </c>
      <c r="U32" s="18">
        <f t="shared" si="7"/>
        <v>7400</v>
      </c>
      <c r="V32" s="18">
        <v>0</v>
      </c>
      <c r="W32" s="18">
        <v>326317.5</v>
      </c>
      <c r="X32" s="18">
        <f t="shared" si="8"/>
        <v>0</v>
      </c>
      <c r="Y32" s="18">
        <f t="shared" si="9"/>
        <v>7400</v>
      </c>
      <c r="Z32" s="18">
        <f t="shared" si="10"/>
        <v>0</v>
      </c>
      <c r="AA32" s="18">
        <f t="shared" si="11"/>
        <v>326317.5</v>
      </c>
      <c r="AB32" s="19">
        <f t="shared" si="12"/>
        <v>0</v>
      </c>
      <c r="AC32" s="20">
        <f t="shared" si="13"/>
        <v>0</v>
      </c>
      <c r="AD32" s="20">
        <f t="shared" si="14"/>
        <v>163.15875</v>
      </c>
      <c r="AE32" s="18">
        <v>335000</v>
      </c>
    </row>
    <row r="33" spans="1:31" ht="34.5" customHeight="1">
      <c r="A33" s="22" t="s">
        <v>40</v>
      </c>
      <c r="B33" s="18">
        <v>21157.5</v>
      </c>
      <c r="C33" s="18">
        <v>24000</v>
      </c>
      <c r="D33" s="18">
        <v>0</v>
      </c>
      <c r="E33" s="18">
        <v>1839.5</v>
      </c>
      <c r="F33" s="18">
        <v>3601</v>
      </c>
      <c r="G33" s="18">
        <v>3469.5</v>
      </c>
      <c r="H33" s="18">
        <f t="shared" si="0"/>
        <v>3601</v>
      </c>
      <c r="I33" s="18">
        <f t="shared" si="1"/>
        <v>1630</v>
      </c>
      <c r="J33" s="18">
        <v>6591</v>
      </c>
      <c r="K33" s="18">
        <v>3469.5</v>
      </c>
      <c r="L33" s="18">
        <f t="shared" si="2"/>
        <v>2990</v>
      </c>
      <c r="M33" s="18">
        <f t="shared" si="3"/>
        <v>0</v>
      </c>
      <c r="N33" s="18">
        <v>8794.5</v>
      </c>
      <c r="O33" s="18">
        <v>6053.5</v>
      </c>
      <c r="P33" s="18">
        <f t="shared" si="4"/>
        <v>2203.5</v>
      </c>
      <c r="Q33" s="18">
        <f t="shared" si="5"/>
        <v>2584</v>
      </c>
      <c r="R33" s="18">
        <v>8794.5</v>
      </c>
      <c r="S33" s="18">
        <v>9572.5</v>
      </c>
      <c r="T33" s="18">
        <f t="shared" si="6"/>
        <v>0</v>
      </c>
      <c r="U33" s="18">
        <f t="shared" si="7"/>
        <v>3519</v>
      </c>
      <c r="V33" s="18">
        <v>8794.5</v>
      </c>
      <c r="W33" s="18">
        <v>11119.5</v>
      </c>
      <c r="X33" s="18">
        <f t="shared" si="8"/>
        <v>0</v>
      </c>
      <c r="Y33" s="18">
        <f t="shared" si="9"/>
        <v>1547</v>
      </c>
      <c r="Z33" s="18">
        <f t="shared" si="10"/>
        <v>8794.5</v>
      </c>
      <c r="AA33" s="18">
        <f t="shared" si="11"/>
        <v>11119.5</v>
      </c>
      <c r="AB33" s="19">
        <f t="shared" si="12"/>
        <v>26.43697765648985</v>
      </c>
      <c r="AC33" s="20">
        <f t="shared" si="13"/>
        <v>41.566820276497694</v>
      </c>
      <c r="AD33" s="20">
        <f t="shared" si="14"/>
        <v>46.331250000000004</v>
      </c>
      <c r="AE33" s="18">
        <v>26000</v>
      </c>
    </row>
    <row r="34" spans="1:31" ht="24.75" customHeight="1">
      <c r="A34" s="13" t="s">
        <v>41</v>
      </c>
      <c r="B34" s="14">
        <v>2469964.94</v>
      </c>
      <c r="C34" s="14">
        <v>1890000</v>
      </c>
      <c r="D34" s="14">
        <v>0</v>
      </c>
      <c r="E34" s="14">
        <v>0</v>
      </c>
      <c r="F34" s="14">
        <v>0</v>
      </c>
      <c r="G34" s="14">
        <v>148680</v>
      </c>
      <c r="H34" s="14">
        <f t="shared" si="0"/>
        <v>0</v>
      </c>
      <c r="I34" s="14">
        <f t="shared" si="1"/>
        <v>148680</v>
      </c>
      <c r="J34" s="14">
        <v>0</v>
      </c>
      <c r="K34" s="14">
        <v>148680</v>
      </c>
      <c r="L34" s="14">
        <f t="shared" si="2"/>
        <v>0</v>
      </c>
      <c r="M34" s="14">
        <f t="shared" si="3"/>
        <v>0</v>
      </c>
      <c r="N34" s="14">
        <v>0</v>
      </c>
      <c r="O34" s="14">
        <v>278775</v>
      </c>
      <c r="P34" s="14">
        <f t="shared" si="4"/>
        <v>0</v>
      </c>
      <c r="Q34" s="14">
        <f t="shared" si="5"/>
        <v>130095</v>
      </c>
      <c r="R34" s="14">
        <v>0</v>
      </c>
      <c r="S34" s="14">
        <v>408870</v>
      </c>
      <c r="T34" s="14">
        <f t="shared" si="6"/>
        <v>0</v>
      </c>
      <c r="U34" s="14">
        <f t="shared" si="7"/>
        <v>130095</v>
      </c>
      <c r="V34" s="14">
        <v>334530</v>
      </c>
      <c r="W34" s="14">
        <v>650475</v>
      </c>
      <c r="X34" s="14">
        <f t="shared" si="8"/>
        <v>334530</v>
      </c>
      <c r="Y34" s="14">
        <f t="shared" si="9"/>
        <v>241605</v>
      </c>
      <c r="Z34" s="14">
        <f t="shared" si="10"/>
        <v>334530</v>
      </c>
      <c r="AA34" s="14">
        <f t="shared" si="11"/>
        <v>650475</v>
      </c>
      <c r="AB34" s="15">
        <f t="shared" si="12"/>
        <v>94.44444444444444</v>
      </c>
      <c r="AC34" s="16">
        <f t="shared" si="13"/>
        <v>13.543916943209727</v>
      </c>
      <c r="AD34" s="16">
        <f t="shared" si="14"/>
        <v>34.416666666666664</v>
      </c>
      <c r="AE34" s="14">
        <v>1890000</v>
      </c>
    </row>
    <row r="35" spans="1:31" ht="24.75" customHeight="1">
      <c r="A35" s="22" t="s">
        <v>42</v>
      </c>
      <c r="B35" s="18">
        <v>2469964.94</v>
      </c>
      <c r="C35" s="18">
        <v>1890000</v>
      </c>
      <c r="D35" s="18">
        <v>0</v>
      </c>
      <c r="E35" s="18">
        <v>0</v>
      </c>
      <c r="F35" s="18">
        <v>0</v>
      </c>
      <c r="G35" s="18">
        <v>148680</v>
      </c>
      <c r="H35" s="18">
        <f t="shared" si="0"/>
        <v>0</v>
      </c>
      <c r="I35" s="18">
        <f t="shared" si="1"/>
        <v>148680</v>
      </c>
      <c r="J35" s="18">
        <v>0</v>
      </c>
      <c r="K35" s="18">
        <v>148680</v>
      </c>
      <c r="L35" s="18">
        <f t="shared" si="2"/>
        <v>0</v>
      </c>
      <c r="M35" s="18">
        <f t="shared" si="3"/>
        <v>0</v>
      </c>
      <c r="N35" s="18">
        <v>0</v>
      </c>
      <c r="O35" s="18">
        <v>278775</v>
      </c>
      <c r="P35" s="18">
        <f t="shared" si="4"/>
        <v>0</v>
      </c>
      <c r="Q35" s="18">
        <f t="shared" si="5"/>
        <v>130095</v>
      </c>
      <c r="R35" s="18">
        <v>0</v>
      </c>
      <c r="S35" s="18">
        <v>408870</v>
      </c>
      <c r="T35" s="18">
        <f t="shared" si="6"/>
        <v>0</v>
      </c>
      <c r="U35" s="18">
        <f t="shared" si="7"/>
        <v>130095</v>
      </c>
      <c r="V35" s="18">
        <v>334530</v>
      </c>
      <c r="W35" s="18">
        <v>650475</v>
      </c>
      <c r="X35" s="18">
        <f t="shared" si="8"/>
        <v>334530</v>
      </c>
      <c r="Y35" s="18">
        <f t="shared" si="9"/>
        <v>241605</v>
      </c>
      <c r="Z35" s="18">
        <f t="shared" si="10"/>
        <v>334530</v>
      </c>
      <c r="AA35" s="18">
        <f t="shared" si="11"/>
        <v>650475</v>
      </c>
      <c r="AB35" s="19">
        <f t="shared" si="12"/>
        <v>94.44444444444444</v>
      </c>
      <c r="AC35" s="20">
        <f t="shared" si="13"/>
        <v>13.543916943209727</v>
      </c>
      <c r="AD35" s="20">
        <f t="shared" si="14"/>
        <v>34.416666666666664</v>
      </c>
      <c r="AE35" s="18">
        <v>1890000</v>
      </c>
    </row>
    <row r="36" spans="1:31" ht="24.75" customHeight="1">
      <c r="A36" s="13" t="s">
        <v>43</v>
      </c>
      <c r="B36" s="14">
        <v>62972671.89</v>
      </c>
      <c r="C36" s="14">
        <v>85673000</v>
      </c>
      <c r="D36" s="14">
        <v>0</v>
      </c>
      <c r="E36" s="14">
        <v>0</v>
      </c>
      <c r="F36" s="14">
        <v>0</v>
      </c>
      <c r="G36" s="14">
        <v>0</v>
      </c>
      <c r="H36" s="14">
        <f t="shared" si="0"/>
        <v>0</v>
      </c>
      <c r="I36" s="14">
        <f t="shared" si="1"/>
        <v>0</v>
      </c>
      <c r="J36" s="14">
        <v>0</v>
      </c>
      <c r="K36" s="14">
        <v>0</v>
      </c>
      <c r="L36" s="14">
        <f t="shared" si="2"/>
        <v>0</v>
      </c>
      <c r="M36" s="14">
        <f t="shared" si="3"/>
        <v>0</v>
      </c>
      <c r="N36" s="14">
        <v>0</v>
      </c>
      <c r="O36" s="14">
        <v>0</v>
      </c>
      <c r="P36" s="14">
        <f t="shared" si="4"/>
        <v>0</v>
      </c>
      <c r="Q36" s="14">
        <f t="shared" si="5"/>
        <v>0</v>
      </c>
      <c r="R36" s="14">
        <v>0</v>
      </c>
      <c r="S36" s="14">
        <v>280843.8</v>
      </c>
      <c r="T36" s="14">
        <f t="shared" si="6"/>
        <v>0</v>
      </c>
      <c r="U36" s="14">
        <f t="shared" si="7"/>
        <v>280843.8</v>
      </c>
      <c r="V36" s="14">
        <v>0</v>
      </c>
      <c r="W36" s="14">
        <v>3109969.91</v>
      </c>
      <c r="X36" s="14">
        <f t="shared" si="8"/>
        <v>0</v>
      </c>
      <c r="Y36" s="14">
        <f t="shared" si="9"/>
        <v>2829126.1100000003</v>
      </c>
      <c r="Z36" s="14">
        <f t="shared" si="10"/>
        <v>0</v>
      </c>
      <c r="AA36" s="14">
        <f t="shared" si="11"/>
        <v>3109969.91</v>
      </c>
      <c r="AB36" s="15">
        <f t="shared" si="12"/>
        <v>0</v>
      </c>
      <c r="AC36" s="16">
        <f t="shared" si="13"/>
        <v>0</v>
      </c>
      <c r="AD36" s="16">
        <f t="shared" si="14"/>
        <v>3.6300467008275654</v>
      </c>
      <c r="AE36" s="14">
        <v>85673000</v>
      </c>
    </row>
    <row r="37" spans="1:31" ht="34.5" customHeight="1">
      <c r="A37" s="22" t="s">
        <v>44</v>
      </c>
      <c r="B37" s="18">
        <v>24418411.89</v>
      </c>
      <c r="C37" s="18">
        <v>84927000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0"/>
        <v>0</v>
      </c>
      <c r="I37" s="18">
        <f t="shared" si="1"/>
        <v>0</v>
      </c>
      <c r="J37" s="18">
        <v>0</v>
      </c>
      <c r="K37" s="18">
        <v>0</v>
      </c>
      <c r="L37" s="18">
        <f t="shared" si="2"/>
        <v>0</v>
      </c>
      <c r="M37" s="18">
        <f t="shared" si="3"/>
        <v>0</v>
      </c>
      <c r="N37" s="18">
        <v>0</v>
      </c>
      <c r="O37" s="18">
        <v>0</v>
      </c>
      <c r="P37" s="18">
        <f t="shared" si="4"/>
        <v>0</v>
      </c>
      <c r="Q37" s="18">
        <f t="shared" si="5"/>
        <v>0</v>
      </c>
      <c r="R37" s="18">
        <v>0</v>
      </c>
      <c r="S37" s="18">
        <v>280843.8</v>
      </c>
      <c r="T37" s="18">
        <f t="shared" si="6"/>
        <v>0</v>
      </c>
      <c r="U37" s="18">
        <f t="shared" si="7"/>
        <v>280843.8</v>
      </c>
      <c r="V37" s="18">
        <v>0</v>
      </c>
      <c r="W37" s="18">
        <v>3109969.91</v>
      </c>
      <c r="X37" s="18">
        <f t="shared" si="8"/>
        <v>0</v>
      </c>
      <c r="Y37" s="18">
        <f t="shared" si="9"/>
        <v>2829126.1100000003</v>
      </c>
      <c r="Z37" s="18">
        <f t="shared" si="10"/>
        <v>0</v>
      </c>
      <c r="AA37" s="18">
        <f t="shared" si="11"/>
        <v>3109969.91</v>
      </c>
      <c r="AB37" s="19">
        <f t="shared" si="12"/>
        <v>0</v>
      </c>
      <c r="AC37" s="20">
        <f t="shared" si="13"/>
        <v>0</v>
      </c>
      <c r="AD37" s="20">
        <f t="shared" si="14"/>
        <v>3.661933083707184</v>
      </c>
      <c r="AE37" s="18">
        <v>84927000</v>
      </c>
    </row>
    <row r="38" spans="1:31" ht="24.75" customHeight="1">
      <c r="A38" s="22" t="s">
        <v>45</v>
      </c>
      <c r="B38" s="18">
        <v>38554260</v>
      </c>
      <c r="C38" s="18">
        <v>746000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0"/>
        <v>0</v>
      </c>
      <c r="I38" s="18">
        <f t="shared" si="1"/>
        <v>0</v>
      </c>
      <c r="J38" s="18">
        <v>0</v>
      </c>
      <c r="K38" s="18">
        <v>0</v>
      </c>
      <c r="L38" s="18">
        <f t="shared" si="2"/>
        <v>0</v>
      </c>
      <c r="M38" s="18">
        <f t="shared" si="3"/>
        <v>0</v>
      </c>
      <c r="N38" s="18">
        <v>0</v>
      </c>
      <c r="O38" s="18">
        <v>0</v>
      </c>
      <c r="P38" s="18">
        <f t="shared" si="4"/>
        <v>0</v>
      </c>
      <c r="Q38" s="18">
        <f t="shared" si="5"/>
        <v>0</v>
      </c>
      <c r="R38" s="18">
        <v>0</v>
      </c>
      <c r="S38" s="18">
        <v>0</v>
      </c>
      <c r="T38" s="18">
        <f t="shared" si="6"/>
        <v>0</v>
      </c>
      <c r="U38" s="18">
        <f t="shared" si="7"/>
        <v>0</v>
      </c>
      <c r="V38" s="18">
        <v>0</v>
      </c>
      <c r="W38" s="18">
        <v>0</v>
      </c>
      <c r="X38" s="18">
        <f t="shared" si="8"/>
        <v>0</v>
      </c>
      <c r="Y38" s="18">
        <f t="shared" si="9"/>
        <v>0</v>
      </c>
      <c r="Z38" s="18">
        <f t="shared" si="10"/>
        <v>0</v>
      </c>
      <c r="AA38" s="18">
        <f t="shared" si="11"/>
        <v>0</v>
      </c>
      <c r="AB38" s="19">
        <f t="shared" si="12"/>
        <v>0</v>
      </c>
      <c r="AC38" s="20">
        <f t="shared" si="13"/>
        <v>0</v>
      </c>
      <c r="AD38" s="20">
        <f t="shared" si="14"/>
        <v>0</v>
      </c>
      <c r="AE38" s="18">
        <v>746000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33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Bulut Cetinkaya</cp:lastModifiedBy>
  <cp:lastPrinted>2021-07-30T06:55:16Z</cp:lastPrinted>
  <dcterms:created xsi:type="dcterms:W3CDTF">2021-05-12T10:51:16Z</dcterms:created>
  <dcterms:modified xsi:type="dcterms:W3CDTF">2021-07-30T07:08:48Z</dcterms:modified>
  <cp:category/>
  <cp:version/>
  <cp:contentType/>
  <cp:contentStatus/>
</cp:coreProperties>
</file>