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Sayfa1" sheetId="1" r:id="rId1"/>
  </sheets>
  <definedNames>
    <definedName name="BaslaSatir">'Sayfa1'!$A$17</definedName>
    <definedName name="ButceYil">'Sayfa1'!$B$6</definedName>
    <definedName name="FormatSatir">'Sayfa1'!$A$4</definedName>
    <definedName name="KurAd">'Sayfa1'!$B$8</definedName>
    <definedName name="KurKod">'Sayfa1'!$B$7</definedName>
    <definedName name="ToplamFormatSatir">'Sayfa1'!$A$2</definedName>
    <definedName name="ToplamSatir">'Sayfa1'!$A$16</definedName>
  </definedNames>
  <calcPr fullCalcOnLoad="1"/>
</workbook>
</file>

<file path=xl/sharedStrings.xml><?xml version="1.0" encoding="utf-8"?>
<sst xmlns="http://schemas.openxmlformats.org/spreadsheetml/2006/main" count="215" uniqueCount="30">
  <si>
    <t/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</si>
  <si>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</si>
  <si>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</si>
  <si>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</si>
  <si>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</si>
  <si>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</si>
  <si>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</si>
  <si>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</si>
  <si>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</si>
  <si>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</si>
  <si>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</si>
  <si>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</si>
  <si>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Yıl:</t>
  </si>
  <si>
    <t>Kurum Ad:</t>
  </si>
  <si>
    <t>EKONOMİK</t>
  </si>
  <si>
    <t>ŞUBAT</t>
  </si>
  <si>
    <t>MART</t>
  </si>
  <si>
    <t>NİSAN</t>
  </si>
  <si>
    <t>MAYIS</t>
  </si>
  <si>
    <t>HAZİRAN</t>
  </si>
  <si>
    <t>BÜTÇE GELİRLERİNİN GELİŞİMİ</t>
  </si>
  <si>
    <t>BÜTÇE GELİRLERİ TOPLAMI</t>
  </si>
  <si>
    <t>0075</t>
  </si>
  <si>
    <t>DOĞU KARADENİZ PROJESİ BÖLGE KALKINMA İDARESİ BAŞKANLIĞI</t>
  </si>
  <si>
    <t>03 - Teşebbüs ve Mülkiyet Gelirleri</t>
  </si>
  <si>
    <t>03.1 - Mal ve Hizmet Satış Gelirleri</t>
  </si>
  <si>
    <t>04 - Alınan Bağış ve Yardımlar ile Özel Gelirler</t>
  </si>
  <si>
    <t>04.2 - Merkezi Yönetim Bütçesine Dahil İdarelerden Alınan Bağış ve Yardımlar</t>
  </si>
  <si>
    <t>05 - Diğer Gelirler</t>
  </si>
  <si>
    <t>05.9 - Diğer Çeşitli Gelirler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</si>
</sst>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1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 Tur"/>
      <family val="0"/>
    </font>
    <font>
      <u val="single"/>
      <sz val="10"/>
      <color indexed="3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10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>
      <alignment/>
      <protection/>
    </xf>
  </cellStyleXfs>
  <cellXfs count="27">
    <xf numFmtId="0" fontId="0" fillId="0" borderId="0" xfId="0" applyAlignment="1">
      <alignment/>
    </xf>
    <xf numFmtId="0" fontId="4" fillId="0" borderId="0" xfId="62" applyFont="1" applyAlignment="1">
      <alignment horizontal="center" vertical="center"/>
      <protection/>
    </xf>
    <xf numFmtId="3" fontId="5" fillId="0" borderId="0" xfId="62" applyNumberFormat="1" applyFont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62" applyFont="1" applyAlignment="1">
      <alignment horizontal="center" vertical="center"/>
      <protection/>
    </xf>
    <xf numFmtId="3" fontId="6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3" fontId="5" fillId="0" borderId="0" xfId="62" applyNumberFormat="1" applyFont="1" applyAlignment="1">
      <alignment vertical="center"/>
      <protection/>
    </xf>
    <xf numFmtId="3" fontId="6" fillId="0" borderId="0" xfId="0" applyNumberFormat="1" applyFont="1" applyAlignment="1">
      <alignment vertical="center"/>
    </xf>
    <xf numFmtId="0" fontId="4" fillId="0" borderId="0" xfId="62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1" fontId="6" fillId="0" borderId="0" xfId="0" applyNumberFormat="1" applyFont="1" applyAlignment="1">
      <alignment horizontal="left" vertical="center"/>
    </xf>
    <xf numFmtId="3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1" fontId="6" fillId="0" borderId="0" xfId="62" applyNumberFormat="1" applyFont="1" applyAlignment="1">
      <alignment vertical="center"/>
      <protection/>
    </xf>
    <xf numFmtId="49" fontId="6" fillId="0" borderId="11" xfId="0" applyNumberFormat="1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tabSelected="1" zoomScale="60" zoomScaleNormal="60" zoomScalePageLayoutView="0" workbookViewId="0" topLeftCell="A11">
      <selection activeCell="AE17" sqref="AE17"/>
    </sheetView>
  </sheetViews>
  <sheetFormatPr defaultColWidth="9.00390625" defaultRowHeight="13.5" customHeight="1"/>
  <cols>
    <col min="1" max="1" width="59.625" style="4" bestFit="1" customWidth="1"/>
    <col min="2" max="3" width="19.75390625" style="9" customWidth="1"/>
    <col min="4" max="4" width="22.75390625" style="9" customWidth="1"/>
    <col min="5" max="5" width="9.00390625" style="9" bestFit="1" customWidth="1"/>
    <col min="6" max="7" width="21.25390625" style="9" hidden="1" customWidth="1"/>
    <col min="8" max="8" width="12.25390625" style="9" bestFit="1" customWidth="1"/>
    <col min="9" max="9" width="22.75390625" style="9" customWidth="1"/>
    <col min="10" max="10" width="21.25390625" style="9" hidden="1" customWidth="1"/>
    <col min="11" max="11" width="10.75390625" style="9" hidden="1" customWidth="1"/>
    <col min="12" max="13" width="22.75390625" style="9" customWidth="1"/>
    <col min="14" max="14" width="21.25390625" style="9" hidden="1" customWidth="1"/>
    <col min="15" max="15" width="11.375" style="9" hidden="1" customWidth="1"/>
    <col min="16" max="17" width="22.75390625" style="9" customWidth="1"/>
    <col min="18" max="18" width="21.25390625" style="9" hidden="1" customWidth="1"/>
    <col min="19" max="19" width="11.625" style="9" hidden="1" customWidth="1"/>
    <col min="20" max="21" width="22.75390625" style="9" customWidth="1"/>
    <col min="22" max="23" width="14.25390625" style="4" hidden="1" customWidth="1"/>
    <col min="24" max="27" width="22.75390625" style="4" customWidth="1"/>
    <col min="28" max="28" width="9.125" style="4" bestFit="1" customWidth="1"/>
    <col min="29" max="29" width="10.125" style="4" bestFit="1" customWidth="1"/>
    <col min="30" max="30" width="8.25390625" style="4" customWidth="1"/>
    <col min="31" max="31" width="16.125" style="4" customWidth="1"/>
    <col min="32" max="32" width="9.125" style="4" bestFit="1" customWidth="1"/>
    <col min="33" max="16384" width="9.125" style="4" customWidth="1"/>
  </cols>
  <sheetData>
    <row r="1" spans="1:24" ht="12.75" customHeight="1" hidden="1" thickBot="1">
      <c r="A1" s="1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3" t="s">
        <v>0</v>
      </c>
      <c r="X1" s="3" t="s">
        <v>0</v>
      </c>
    </row>
    <row r="2" spans="1:31" ht="15" hidden="1" thickBot="1">
      <c r="A2" s="13" t="s">
        <v>21</v>
      </c>
      <c r="B2" s="14"/>
      <c r="C2" s="14"/>
      <c r="D2" s="14"/>
      <c r="E2" s="14"/>
      <c r="F2" s="14"/>
      <c r="G2" s="14"/>
      <c r="H2" s="14">
        <f>IF(F2=0,0,F2-D2)</f>
        <v>0</v>
      </c>
      <c r="I2" s="14">
        <f>IF(G2=0,0,G2-E2)</f>
        <v>0</v>
      </c>
      <c r="J2" s="14"/>
      <c r="K2" s="14"/>
      <c r="L2" s="14">
        <f>IF(J2=0,0,J2-F2)</f>
        <v>0</v>
      </c>
      <c r="M2" s="14">
        <f>IF(K2=0,0,K2-G2)</f>
        <v>0</v>
      </c>
      <c r="N2" s="14"/>
      <c r="O2" s="14"/>
      <c r="P2" s="14">
        <f>IF(N2=0,0,N2-J2)</f>
        <v>0</v>
      </c>
      <c r="Q2" s="14">
        <f>IF(O2=0,0,O2-K2)</f>
        <v>0</v>
      </c>
      <c r="R2" s="14"/>
      <c r="S2" s="14"/>
      <c r="T2" s="14">
        <f>IF(R2=0,0,R2-N2)</f>
        <v>0</v>
      </c>
      <c r="U2" s="14">
        <f>IF(S2=0,0,S2-O2)</f>
        <v>0</v>
      </c>
      <c r="V2" s="14"/>
      <c r="W2" s="14"/>
      <c r="X2" s="14">
        <f>IF(V2=0,0,V2-R2)</f>
        <v>0</v>
      </c>
      <c r="Y2" s="14">
        <f>IF(W2=0,0,W2-S2)</f>
        <v>0</v>
      </c>
      <c r="Z2" s="14">
        <f>D2+H2+L2+P2+T2+X2</f>
        <v>0</v>
      </c>
      <c r="AA2" s="14">
        <f>E2+I2+M2+Q2+U2+Y2</f>
        <v>0</v>
      </c>
      <c r="AB2" s="15">
        <f>IF(AA2=0,0,IF(Z2=0,0,(AA2-Z2)/Z2*100))</f>
        <v>0</v>
      </c>
      <c r="AC2" s="16">
        <f>IF(Z2=0,0,IF(B2=0,0,Z2/B2*100))</f>
        <v>0</v>
      </c>
      <c r="AD2" s="16">
        <f>IF(AA2=0,0,IF(C2=0,0,AA2/C2*100))</f>
        <v>0</v>
      </c>
      <c r="AE2" s="14">
        <v>-1</v>
      </c>
    </row>
    <row r="3" spans="1:24" ht="12.75" customHeight="1" hidden="1" thickBot="1">
      <c r="A3" s="1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3" t="s">
        <v>0</v>
      </c>
      <c r="X3" s="3" t="s">
        <v>0</v>
      </c>
    </row>
    <row r="4" spans="1:31" ht="15" hidden="1" thickBot="1">
      <c r="A4" s="22"/>
      <c r="B4" s="18"/>
      <c r="C4" s="18"/>
      <c r="D4" s="18"/>
      <c r="E4" s="18"/>
      <c r="F4" s="18"/>
      <c r="G4" s="18"/>
      <c r="H4" s="18">
        <f>IF(F4=0,0,F4-D4)</f>
        <v>0</v>
      </c>
      <c r="I4" s="18">
        <f>IF(G4=0,0,G4-E4)</f>
        <v>0</v>
      </c>
      <c r="J4" s="18"/>
      <c r="K4" s="18"/>
      <c r="L4" s="18">
        <f>IF(J4=0,0,J4-F4)</f>
        <v>0</v>
      </c>
      <c r="M4" s="18">
        <f>IF(K4=0,0,K4-G4)</f>
        <v>0</v>
      </c>
      <c r="N4" s="18"/>
      <c r="O4" s="18"/>
      <c r="P4" s="18">
        <f>IF(N4=0,0,N4-J4)</f>
        <v>0</v>
      </c>
      <c r="Q4" s="18">
        <f>IF(O4=0,0,O4-K4)</f>
        <v>0</v>
      </c>
      <c r="R4" s="18"/>
      <c r="S4" s="18"/>
      <c r="T4" s="18">
        <f>IF(R4=0,0,R4-N4)</f>
        <v>0</v>
      </c>
      <c r="U4" s="18">
        <f>IF(S4=0,0,S4-O4)</f>
        <v>0</v>
      </c>
      <c r="V4" s="18"/>
      <c r="W4" s="18"/>
      <c r="X4" s="18">
        <f>IF(V4=0,0,V4-R4)</f>
        <v>0</v>
      </c>
      <c r="Y4" s="18">
        <f>IF(W4=0,0,W4-S4)</f>
        <v>0</v>
      </c>
      <c r="Z4" s="18">
        <f>D4+H4+L4+P4+T4+X4</f>
        <v>0</v>
      </c>
      <c r="AA4" s="18">
        <f>E4+I4+M4+Q4+U4+Y4</f>
        <v>0</v>
      </c>
      <c r="AB4" s="19">
        <f>IF(AA4=0,0,IF(Z4=0,0,(AA4-Z4)/Z4*100))</f>
        <v>0</v>
      </c>
      <c r="AC4" s="20">
        <f>IF(Z4=0,0,IF(B4=0,0,Z4/B4*100))</f>
        <v>0</v>
      </c>
      <c r="AD4" s="20">
        <f>IF(AA4=0,0,IF(C4=0,0,AA4/C4*100))</f>
        <v>0</v>
      </c>
      <c r="AE4" s="18">
        <v>-1</v>
      </c>
    </row>
    <row r="5" spans="1:24" ht="12.75" customHeight="1" hidden="1">
      <c r="A5" s="5" t="s">
        <v>0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3" t="s">
        <v>0</v>
      </c>
      <c r="X5" s="3" t="s">
        <v>0</v>
      </c>
    </row>
    <row r="6" spans="1:24" ht="15.75" customHeight="1" hidden="1">
      <c r="A6" s="3" t="s">
        <v>12</v>
      </c>
      <c r="B6" s="21">
        <v>2021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6" t="s">
        <v>0</v>
      </c>
      <c r="O6" s="6" t="s">
        <v>0</v>
      </c>
      <c r="P6" s="6" t="s">
        <v>0</v>
      </c>
      <c r="Q6" s="6" t="s">
        <v>0</v>
      </c>
      <c r="R6" s="6" t="s">
        <v>0</v>
      </c>
      <c r="S6" s="6" t="s">
        <v>0</v>
      </c>
      <c r="T6" s="6" t="s">
        <v>0</v>
      </c>
      <c r="U6" s="6" t="s">
        <v>0</v>
      </c>
      <c r="V6" s="3" t="s">
        <v>0</v>
      </c>
      <c r="X6" s="3" t="s">
        <v>0</v>
      </c>
    </row>
    <row r="7" spans="1:24" ht="14.25" hidden="1">
      <c r="A7" s="7" t="s">
        <v>2</v>
      </c>
      <c r="B7" s="8" t="s">
        <v>22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  <c r="I7" s="8" t="s">
        <v>0</v>
      </c>
      <c r="J7" s="8" t="s">
        <v>0</v>
      </c>
      <c r="K7" s="8" t="s">
        <v>0</v>
      </c>
      <c r="L7" s="8" t="s">
        <v>0</v>
      </c>
      <c r="M7" s="8" t="s">
        <v>0</v>
      </c>
      <c r="N7" s="8" t="s">
        <v>0</v>
      </c>
      <c r="O7" s="8" t="s">
        <v>0</v>
      </c>
      <c r="P7" s="8" t="s">
        <v>0</v>
      </c>
      <c r="Q7" s="8" t="s">
        <v>0</v>
      </c>
      <c r="R7" s="8" t="s">
        <v>0</v>
      </c>
      <c r="S7" s="8" t="s">
        <v>0</v>
      </c>
      <c r="T7" s="8" t="s">
        <v>0</v>
      </c>
      <c r="U7" s="8" t="s">
        <v>0</v>
      </c>
      <c r="V7" s="8" t="s">
        <v>0</v>
      </c>
      <c r="X7" s="8" t="s">
        <v>0</v>
      </c>
    </row>
    <row r="8" spans="1:2" ht="14.25" hidden="1">
      <c r="A8" s="4" t="s">
        <v>13</v>
      </c>
      <c r="B8" s="9" t="s">
        <v>23</v>
      </c>
    </row>
    <row r="9" ht="14.25" hidden="1"/>
    <row r="10" ht="13.5" customHeight="1" hidden="1"/>
    <row r="11" spans="1:31" ht="22.5" customHeight="1">
      <c r="A11" s="26" t="s">
        <v>20</v>
      </c>
      <c r="B11" s="26" t="s">
        <v>0</v>
      </c>
      <c r="C11" s="26" t="s">
        <v>0</v>
      </c>
      <c r="D11" s="26" t="s">
        <v>0</v>
      </c>
      <c r="E11" s="26" t="s">
        <v>0</v>
      </c>
      <c r="F11" s="26" t="s">
        <v>0</v>
      </c>
      <c r="G11" s="26" t="s">
        <v>0</v>
      </c>
      <c r="H11" s="26" t="s">
        <v>0</v>
      </c>
      <c r="I11" s="26" t="s">
        <v>0</v>
      </c>
      <c r="J11" s="26" t="s">
        <v>0</v>
      </c>
      <c r="K11" s="26" t="s">
        <v>0</v>
      </c>
      <c r="L11" s="26" t="s">
        <v>0</v>
      </c>
      <c r="M11" s="26" t="s">
        <v>0</v>
      </c>
      <c r="N11" s="26" t="s">
        <v>0</v>
      </c>
      <c r="O11" s="26" t="s">
        <v>0</v>
      </c>
      <c r="P11" s="26" t="s">
        <v>0</v>
      </c>
      <c r="Q11" s="26" t="s">
        <v>0</v>
      </c>
      <c r="R11" s="26" t="s">
        <v>0</v>
      </c>
      <c r="S11" s="26" t="s">
        <v>0</v>
      </c>
      <c r="T11" s="26" t="s">
        <v>0</v>
      </c>
      <c r="U11" s="26" t="s">
        <v>0</v>
      </c>
      <c r="V11" s="26" t="s">
        <v>0</v>
      </c>
      <c r="W11" s="26" t="s">
        <v>0</v>
      </c>
      <c r="X11" s="26" t="s">
        <v>0</v>
      </c>
      <c r="Y11" s="26" t="s">
        <v>0</v>
      </c>
      <c r="Z11" s="26" t="s">
        <v>0</v>
      </c>
      <c r="AA11" s="26" t="s">
        <v>0</v>
      </c>
      <c r="AB11" s="26" t="s">
        <v>0</v>
      </c>
      <c r="AC11" s="26" t="s">
        <v>0</v>
      </c>
      <c r="AD11" s="26" t="s">
        <v>0</v>
      </c>
      <c r="AE11" s="26" t="s">
        <v>0</v>
      </c>
    </row>
    <row r="12" spans="1:27" ht="16.5" customHeight="1">
      <c r="A12" s="10" t="s">
        <v>1</v>
      </c>
      <c r="B12" s="17">
        <f>ButceYil</f>
        <v>2021</v>
      </c>
      <c r="V12" s="9" t="s">
        <v>0</v>
      </c>
      <c r="W12" s="9" t="s">
        <v>0</v>
      </c>
      <c r="X12" s="9" t="s">
        <v>0</v>
      </c>
      <c r="Y12" s="9" t="s">
        <v>0</v>
      </c>
      <c r="Z12" s="9" t="s">
        <v>0</v>
      </c>
      <c r="AA12" s="9" t="s">
        <v>0</v>
      </c>
    </row>
    <row r="13" spans="1:25" ht="17.25" customHeight="1" thickBot="1">
      <c r="A13" s="11" t="s">
        <v>13</v>
      </c>
      <c r="B13" s="24" t="str">
        <f>KurAd</f>
        <v>DOĞU KARADENİZ PROJESİ BÖLGE KALKINMA İDARESİ BAŞKANLIĞI</v>
      </c>
      <c r="C13" s="24" t="s">
        <v>0</v>
      </c>
      <c r="D13" s="24" t="s">
        <v>0</v>
      </c>
      <c r="E13" s="24" t="s">
        <v>0</v>
      </c>
      <c r="F13" s="24" t="s">
        <v>0</v>
      </c>
      <c r="G13" s="24" t="s">
        <v>0</v>
      </c>
      <c r="H13" s="24" t="s">
        <v>0</v>
      </c>
      <c r="I13" s="24" t="s">
        <v>0</v>
      </c>
      <c r="J13" s="24" t="s">
        <v>0</v>
      </c>
      <c r="K13" s="24" t="s">
        <v>0</v>
      </c>
      <c r="L13" s="24" t="s">
        <v>0</v>
      </c>
      <c r="M13" s="24" t="s">
        <v>0</v>
      </c>
      <c r="N13" s="24" t="s">
        <v>0</v>
      </c>
      <c r="O13" s="24" t="s">
        <v>0</v>
      </c>
      <c r="P13" s="24" t="s">
        <v>0</v>
      </c>
      <c r="Q13" s="24" t="s">
        <v>0</v>
      </c>
      <c r="V13" s="9" t="s">
        <v>0</v>
      </c>
      <c r="W13" s="9" t="s">
        <v>0</v>
      </c>
      <c r="X13" s="9" t="s">
        <v>0</v>
      </c>
      <c r="Y13" s="9" t="s">
        <v>0</v>
      </c>
    </row>
    <row r="14" spans="1:31" ht="51.75" customHeight="1">
      <c r="A14" s="23" t="s">
        <v>14</v>
      </c>
      <c r="B14" s="23" t="str">
        <f>ButceYil-1&amp;" "&amp;"GERÇEKLEŞME TOPLAMI"</f>
        <v>2020 GERÇEKLEŞME TOPLAMI</v>
      </c>
      <c r="C14" s="23" t="str">
        <f>ButceYil&amp;" "&amp;"BAŞLANGIÇ ÖDENEĞİ"</f>
        <v>2021 BAŞLANGIÇ ÖDENEĞİ</v>
      </c>
      <c r="D14" s="23" t="s">
        <v>3</v>
      </c>
      <c r="E14" s="23" t="s">
        <v>0</v>
      </c>
      <c r="F14" s="23" t="s">
        <v>15</v>
      </c>
      <c r="G14" s="23" t="s">
        <v>0</v>
      </c>
      <c r="H14" s="23" t="s">
        <v>4</v>
      </c>
      <c r="I14" s="23" t="s">
        <v>0</v>
      </c>
      <c r="J14" s="23" t="s">
        <v>16</v>
      </c>
      <c r="K14" s="23" t="s">
        <v>0</v>
      </c>
      <c r="L14" s="23" t="s">
        <v>5</v>
      </c>
      <c r="M14" s="23" t="s">
        <v>0</v>
      </c>
      <c r="N14" s="23" t="s">
        <v>17</v>
      </c>
      <c r="O14" s="23" t="s">
        <v>0</v>
      </c>
      <c r="P14" s="23" t="s">
        <v>6</v>
      </c>
      <c r="Q14" s="23" t="s">
        <v>0</v>
      </c>
      <c r="R14" s="23" t="s">
        <v>18</v>
      </c>
      <c r="S14" s="23" t="s">
        <v>0</v>
      </c>
      <c r="T14" s="23" t="s">
        <v>7</v>
      </c>
      <c r="U14" s="23" t="s">
        <v>0</v>
      </c>
      <c r="V14" s="23" t="s">
        <v>19</v>
      </c>
      <c r="W14" s="23" t="s">
        <v>0</v>
      </c>
      <c r="X14" s="23" t="s">
        <v>8</v>
      </c>
      <c r="Y14" s="23" t="s">
        <v>0</v>
      </c>
      <c r="Z14" s="23" t="s">
        <v>9</v>
      </c>
      <c r="AA14" s="23" t="s">
        <v>0</v>
      </c>
      <c r="AB14" s="23" t="s">
        <v>10</v>
      </c>
      <c r="AC14" s="23" t="s">
        <v>11</v>
      </c>
      <c r="AD14" s="23" t="s">
        <v>0</v>
      </c>
      <c r="AE14" s="23" t="str">
        <f>ButceYil&amp;" "&amp;"YILSONU GERÇEKLEŞME TAHMİNİ"</f>
        <v>2021 YILSONU GERÇEKLEŞME TAHMİNİ</v>
      </c>
    </row>
    <row r="15" spans="1:31" ht="39" customHeight="1" thickBot="1">
      <c r="A15" s="25" t="s">
        <v>0</v>
      </c>
      <c r="B15" s="25" t="s">
        <v>0</v>
      </c>
      <c r="C15" s="25" t="s">
        <v>0</v>
      </c>
      <c r="D15" s="12">
        <f>ButceYil-1</f>
        <v>2020</v>
      </c>
      <c r="E15" s="12">
        <f>ButceYil</f>
        <v>2021</v>
      </c>
      <c r="F15" s="12">
        <f>ButceYil-1</f>
        <v>2020</v>
      </c>
      <c r="G15" s="12">
        <f>ButceYil</f>
        <v>2021</v>
      </c>
      <c r="H15" s="12">
        <f>ButceYil-1</f>
        <v>2020</v>
      </c>
      <c r="I15" s="12">
        <f>ButceYil</f>
        <v>2021</v>
      </c>
      <c r="J15" s="12">
        <f>ButceYil-1</f>
        <v>2020</v>
      </c>
      <c r="K15" s="12">
        <f>ButceYil</f>
        <v>2021</v>
      </c>
      <c r="L15" s="12">
        <f>ButceYil-1</f>
        <v>2020</v>
      </c>
      <c r="M15" s="12">
        <f>ButceYil</f>
        <v>2021</v>
      </c>
      <c r="N15" s="12">
        <f>ButceYil-1</f>
        <v>2020</v>
      </c>
      <c r="O15" s="12">
        <f>ButceYil</f>
        <v>2021</v>
      </c>
      <c r="P15" s="12">
        <f>ButceYil-1</f>
        <v>2020</v>
      </c>
      <c r="Q15" s="12">
        <f>ButceYil</f>
        <v>2021</v>
      </c>
      <c r="R15" s="12">
        <f>ButceYil-1</f>
        <v>2020</v>
      </c>
      <c r="S15" s="12">
        <f>ButceYil</f>
        <v>2021</v>
      </c>
      <c r="T15" s="12">
        <f>ButceYil-1</f>
        <v>2020</v>
      </c>
      <c r="U15" s="12">
        <f>ButceYil</f>
        <v>2021</v>
      </c>
      <c r="V15" s="12">
        <f>ButceYil-1</f>
        <v>2020</v>
      </c>
      <c r="W15" s="12">
        <f>ButceYil</f>
        <v>2021</v>
      </c>
      <c r="X15" s="12">
        <f>ButceYil-1</f>
        <v>2020</v>
      </c>
      <c r="Y15" s="12">
        <f>ButceYil</f>
        <v>2021</v>
      </c>
      <c r="Z15" s="12">
        <f>ButceYil-1</f>
        <v>2020</v>
      </c>
      <c r="AA15" s="12">
        <f>ButceYil</f>
        <v>2021</v>
      </c>
      <c r="AB15" s="25" t="s">
        <v>0</v>
      </c>
      <c r="AC15" s="12">
        <f>ButceYil-1</f>
        <v>2020</v>
      </c>
      <c r="AD15" s="12">
        <f>ButceYil</f>
        <v>2021</v>
      </c>
      <c r="AE15" s="25" t="s">
        <v>0</v>
      </c>
    </row>
    <row r="16" spans="1:31" ht="24.75" customHeight="1">
      <c r="A16" s="13" t="s">
        <v>21</v>
      </c>
      <c r="B16" s="14">
        <v>70487325.43</v>
      </c>
      <c r="C16" s="14">
        <v>95206000</v>
      </c>
      <c r="D16" s="14">
        <v>25161.54</v>
      </c>
      <c r="E16" s="14">
        <v>2141.48</v>
      </c>
      <c r="F16" s="14">
        <v>278082.14</v>
      </c>
      <c r="G16" s="14">
        <v>1195601.62</v>
      </c>
      <c r="H16" s="14">
        <f aca="true" t="shared" si="0" ref="H16:I22">IF(F16=0,0,F16-D16)</f>
        <v>252920.6</v>
      </c>
      <c r="I16" s="14">
        <f t="shared" si="0"/>
        <v>1193460.1400000001</v>
      </c>
      <c r="J16" s="14">
        <v>280672.75</v>
      </c>
      <c r="K16" s="14">
        <v>1546865.33</v>
      </c>
      <c r="L16" s="14">
        <f aca="true" t="shared" si="1" ref="L16:M22">IF(J16=0,0,J16-F16)</f>
        <v>2590.609999999986</v>
      </c>
      <c r="M16" s="14">
        <f t="shared" si="1"/>
        <v>351263.70999999996</v>
      </c>
      <c r="N16" s="14">
        <v>289530.15</v>
      </c>
      <c r="O16" s="14">
        <v>16064916.14</v>
      </c>
      <c r="P16" s="14">
        <f aca="true" t="shared" si="2" ref="P16:Q22">IF(N16=0,0,N16-J16)</f>
        <v>8857.400000000023</v>
      </c>
      <c r="Q16" s="14">
        <f t="shared" si="2"/>
        <v>14518050.81</v>
      </c>
      <c r="R16" s="14">
        <v>290814.95</v>
      </c>
      <c r="S16" s="14">
        <v>16064916.14</v>
      </c>
      <c r="T16" s="14">
        <f aca="true" t="shared" si="3" ref="T16:U22">IF(R16=0,0,R16-N16)</f>
        <v>1284.7999999999884</v>
      </c>
      <c r="U16" s="14">
        <f t="shared" si="3"/>
        <v>0</v>
      </c>
      <c r="V16" s="14">
        <v>292087.6</v>
      </c>
      <c r="W16" s="14">
        <v>16638479.94</v>
      </c>
      <c r="X16" s="14">
        <f aca="true" t="shared" si="4" ref="X16:Y22">IF(V16=0,0,V16-R16)</f>
        <v>1272.649999999965</v>
      </c>
      <c r="Y16" s="14">
        <f t="shared" si="4"/>
        <v>573563.7999999989</v>
      </c>
      <c r="Z16" s="14">
        <f aca="true" t="shared" si="5" ref="Z16:AA22">D16+H16+L16+P16+T16+X16</f>
        <v>292087.6</v>
      </c>
      <c r="AA16" s="14">
        <f t="shared" si="5"/>
        <v>16638479.94</v>
      </c>
      <c r="AB16" s="15">
        <f aca="true" t="shared" si="6" ref="AB16:AB22">IF(AA16=0,0,IF(Z16=0,0,(AA16-Z16)/Z16*100))</f>
        <v>5596.4006482986615</v>
      </c>
      <c r="AC16" s="16">
        <f aca="true" t="shared" si="7" ref="AC16:AD22">IF(Z16=0,0,IF(B16=0,0,Z16/B16*100))</f>
        <v>0.4143831507553342</v>
      </c>
      <c r="AD16" s="16">
        <f t="shared" si="7"/>
        <v>17.476293447891937</v>
      </c>
      <c r="AE16" s="14">
        <v>97549000</v>
      </c>
    </row>
    <row r="17" spans="1:31" ht="24.75" customHeight="1">
      <c r="A17" s="13" t="s">
        <v>24</v>
      </c>
      <c r="B17" s="14">
        <v>0</v>
      </c>
      <c r="C17" s="14">
        <v>1000</v>
      </c>
      <c r="D17" s="14">
        <v>0</v>
      </c>
      <c r="E17" s="14">
        <v>0</v>
      </c>
      <c r="F17" s="14">
        <v>0</v>
      </c>
      <c r="G17" s="14">
        <v>0</v>
      </c>
      <c r="H17" s="14">
        <f t="shared" si="0"/>
        <v>0</v>
      </c>
      <c r="I17" s="14">
        <f t="shared" si="0"/>
        <v>0</v>
      </c>
      <c r="J17" s="14">
        <v>0</v>
      </c>
      <c r="K17" s="14">
        <v>0</v>
      </c>
      <c r="L17" s="14">
        <f t="shared" si="1"/>
        <v>0</v>
      </c>
      <c r="M17" s="14">
        <f t="shared" si="1"/>
        <v>0</v>
      </c>
      <c r="N17" s="14">
        <v>0</v>
      </c>
      <c r="O17" s="14">
        <v>0</v>
      </c>
      <c r="P17" s="14">
        <f t="shared" si="2"/>
        <v>0</v>
      </c>
      <c r="Q17" s="14">
        <f t="shared" si="2"/>
        <v>0</v>
      </c>
      <c r="R17" s="14">
        <v>0</v>
      </c>
      <c r="S17" s="14">
        <v>0</v>
      </c>
      <c r="T17" s="14">
        <f t="shared" si="3"/>
        <v>0</v>
      </c>
      <c r="U17" s="14">
        <f t="shared" si="3"/>
        <v>0</v>
      </c>
      <c r="V17" s="14">
        <v>0</v>
      </c>
      <c r="W17" s="14">
        <v>0</v>
      </c>
      <c r="X17" s="14">
        <f t="shared" si="4"/>
        <v>0</v>
      </c>
      <c r="Y17" s="14">
        <f t="shared" si="4"/>
        <v>0</v>
      </c>
      <c r="Z17" s="14">
        <f t="shared" si="5"/>
        <v>0</v>
      </c>
      <c r="AA17" s="14">
        <f t="shared" si="5"/>
        <v>0</v>
      </c>
      <c r="AB17" s="15">
        <f t="shared" si="6"/>
        <v>0</v>
      </c>
      <c r="AC17" s="16">
        <f t="shared" si="7"/>
        <v>0</v>
      </c>
      <c r="AD17" s="16">
        <f t="shared" si="7"/>
        <v>0</v>
      </c>
      <c r="AE17" s="14">
        <v>0</v>
      </c>
    </row>
    <row r="18" spans="1:31" ht="24.75" customHeight="1">
      <c r="A18" s="22" t="s">
        <v>25</v>
      </c>
      <c r="B18" s="18">
        <v>0</v>
      </c>
      <c r="C18" s="18">
        <v>1000</v>
      </c>
      <c r="D18" s="18">
        <v>0</v>
      </c>
      <c r="E18" s="18">
        <v>0</v>
      </c>
      <c r="F18" s="18">
        <v>0</v>
      </c>
      <c r="G18" s="18">
        <v>0</v>
      </c>
      <c r="H18" s="18">
        <f t="shared" si="0"/>
        <v>0</v>
      </c>
      <c r="I18" s="18">
        <f t="shared" si="0"/>
        <v>0</v>
      </c>
      <c r="J18" s="18">
        <v>0</v>
      </c>
      <c r="K18" s="18">
        <v>0</v>
      </c>
      <c r="L18" s="18">
        <f t="shared" si="1"/>
        <v>0</v>
      </c>
      <c r="M18" s="18">
        <f t="shared" si="1"/>
        <v>0</v>
      </c>
      <c r="N18" s="18">
        <v>0</v>
      </c>
      <c r="O18" s="18">
        <v>0</v>
      </c>
      <c r="P18" s="18">
        <f t="shared" si="2"/>
        <v>0</v>
      </c>
      <c r="Q18" s="18">
        <f t="shared" si="2"/>
        <v>0</v>
      </c>
      <c r="R18" s="18">
        <v>0</v>
      </c>
      <c r="S18" s="18">
        <v>0</v>
      </c>
      <c r="T18" s="18">
        <f t="shared" si="3"/>
        <v>0</v>
      </c>
      <c r="U18" s="18">
        <f t="shared" si="3"/>
        <v>0</v>
      </c>
      <c r="V18" s="18">
        <v>0</v>
      </c>
      <c r="W18" s="18">
        <v>0</v>
      </c>
      <c r="X18" s="18">
        <f t="shared" si="4"/>
        <v>0</v>
      </c>
      <c r="Y18" s="18">
        <f t="shared" si="4"/>
        <v>0</v>
      </c>
      <c r="Z18" s="18">
        <f t="shared" si="5"/>
        <v>0</v>
      </c>
      <c r="AA18" s="18">
        <f t="shared" si="5"/>
        <v>0</v>
      </c>
      <c r="AB18" s="19">
        <f t="shared" si="6"/>
        <v>0</v>
      </c>
      <c r="AC18" s="20">
        <f t="shared" si="7"/>
        <v>0</v>
      </c>
      <c r="AD18" s="20">
        <f t="shared" si="7"/>
        <v>0</v>
      </c>
      <c r="AE18" s="18">
        <v>0</v>
      </c>
    </row>
    <row r="19" spans="1:31" ht="24.75" customHeight="1">
      <c r="A19" s="13" t="s">
        <v>26</v>
      </c>
      <c r="B19" s="14">
        <v>69380000</v>
      </c>
      <c r="C19" s="14">
        <v>94799000</v>
      </c>
      <c r="D19" s="14">
        <v>0</v>
      </c>
      <c r="E19" s="14">
        <v>0</v>
      </c>
      <c r="F19" s="14">
        <v>0</v>
      </c>
      <c r="G19" s="14">
        <v>0</v>
      </c>
      <c r="H19" s="14">
        <f t="shared" si="0"/>
        <v>0</v>
      </c>
      <c r="I19" s="14">
        <f t="shared" si="0"/>
        <v>0</v>
      </c>
      <c r="J19" s="14">
        <v>0</v>
      </c>
      <c r="K19" s="14">
        <v>0</v>
      </c>
      <c r="L19" s="14">
        <f t="shared" si="1"/>
        <v>0</v>
      </c>
      <c r="M19" s="14">
        <f t="shared" si="1"/>
        <v>0</v>
      </c>
      <c r="N19" s="14">
        <v>0</v>
      </c>
      <c r="O19" s="14">
        <v>14515400</v>
      </c>
      <c r="P19" s="14">
        <f t="shared" si="2"/>
        <v>0</v>
      </c>
      <c r="Q19" s="14">
        <f t="shared" si="2"/>
        <v>14515400</v>
      </c>
      <c r="R19" s="14">
        <v>0</v>
      </c>
      <c r="S19" s="14">
        <v>14515400</v>
      </c>
      <c r="T19" s="14">
        <f t="shared" si="3"/>
        <v>0</v>
      </c>
      <c r="U19" s="14">
        <f t="shared" si="3"/>
        <v>0</v>
      </c>
      <c r="V19" s="14">
        <v>0</v>
      </c>
      <c r="W19" s="14">
        <v>14515400</v>
      </c>
      <c r="X19" s="14">
        <f t="shared" si="4"/>
        <v>0</v>
      </c>
      <c r="Y19" s="14">
        <f t="shared" si="4"/>
        <v>0</v>
      </c>
      <c r="Z19" s="14">
        <f t="shared" si="5"/>
        <v>0</v>
      </c>
      <c r="AA19" s="14">
        <f t="shared" si="5"/>
        <v>14515400</v>
      </c>
      <c r="AB19" s="15">
        <f t="shared" si="6"/>
        <v>0</v>
      </c>
      <c r="AC19" s="16">
        <f t="shared" si="7"/>
        <v>0</v>
      </c>
      <c r="AD19" s="16">
        <f t="shared" si="7"/>
        <v>15.311764892034727</v>
      </c>
      <c r="AE19" s="14">
        <v>94799000</v>
      </c>
    </row>
    <row r="20" spans="1:31" ht="34.5" customHeight="1">
      <c r="A20" s="22" t="s">
        <v>27</v>
      </c>
      <c r="B20" s="18">
        <v>69380000</v>
      </c>
      <c r="C20" s="18">
        <v>94799000</v>
      </c>
      <c r="D20" s="18">
        <v>0</v>
      </c>
      <c r="E20" s="18">
        <v>0</v>
      </c>
      <c r="F20" s="18">
        <v>0</v>
      </c>
      <c r="G20" s="18">
        <v>0</v>
      </c>
      <c r="H20" s="18">
        <f t="shared" si="0"/>
        <v>0</v>
      </c>
      <c r="I20" s="18">
        <f t="shared" si="0"/>
        <v>0</v>
      </c>
      <c r="J20" s="18">
        <v>0</v>
      </c>
      <c r="K20" s="18">
        <v>0</v>
      </c>
      <c r="L20" s="18">
        <f t="shared" si="1"/>
        <v>0</v>
      </c>
      <c r="M20" s="18">
        <f t="shared" si="1"/>
        <v>0</v>
      </c>
      <c r="N20" s="18">
        <v>0</v>
      </c>
      <c r="O20" s="18">
        <v>14515400</v>
      </c>
      <c r="P20" s="18">
        <f t="shared" si="2"/>
        <v>0</v>
      </c>
      <c r="Q20" s="18">
        <f t="shared" si="2"/>
        <v>14515400</v>
      </c>
      <c r="R20" s="18">
        <v>0</v>
      </c>
      <c r="S20" s="18">
        <v>14515400</v>
      </c>
      <c r="T20" s="18">
        <f t="shared" si="3"/>
        <v>0</v>
      </c>
      <c r="U20" s="18">
        <f t="shared" si="3"/>
        <v>0</v>
      </c>
      <c r="V20" s="18">
        <v>0</v>
      </c>
      <c r="W20" s="18">
        <v>14515400</v>
      </c>
      <c r="X20" s="18">
        <f t="shared" si="4"/>
        <v>0</v>
      </c>
      <c r="Y20" s="18">
        <f t="shared" si="4"/>
        <v>0</v>
      </c>
      <c r="Z20" s="18">
        <f t="shared" si="5"/>
        <v>0</v>
      </c>
      <c r="AA20" s="18">
        <f t="shared" si="5"/>
        <v>14515400</v>
      </c>
      <c r="AB20" s="19">
        <f t="shared" si="6"/>
        <v>0</v>
      </c>
      <c r="AC20" s="20">
        <f t="shared" si="7"/>
        <v>0</v>
      </c>
      <c r="AD20" s="20">
        <f t="shared" si="7"/>
        <v>15.311764892034727</v>
      </c>
      <c r="AE20" s="18">
        <v>94799000</v>
      </c>
    </row>
    <row r="21" spans="1:31" ht="24.75" customHeight="1">
      <c r="A21" s="13" t="s">
        <v>28</v>
      </c>
      <c r="B21" s="14">
        <v>1107325.43</v>
      </c>
      <c r="C21" s="14">
        <v>406000</v>
      </c>
      <c r="D21" s="14">
        <v>25161.54</v>
      </c>
      <c r="E21" s="14">
        <v>2141.48</v>
      </c>
      <c r="F21" s="14">
        <v>278082.14</v>
      </c>
      <c r="G21" s="14">
        <v>1195601.62</v>
      </c>
      <c r="H21" s="14">
        <f t="shared" si="0"/>
        <v>252920.6</v>
      </c>
      <c r="I21" s="14">
        <f t="shared" si="0"/>
        <v>1193460.1400000001</v>
      </c>
      <c r="J21" s="14">
        <v>280672.75</v>
      </c>
      <c r="K21" s="14">
        <v>1546865.33</v>
      </c>
      <c r="L21" s="14">
        <f t="shared" si="1"/>
        <v>2590.609999999986</v>
      </c>
      <c r="M21" s="14">
        <f t="shared" si="1"/>
        <v>351263.70999999996</v>
      </c>
      <c r="N21" s="14">
        <v>289530.15</v>
      </c>
      <c r="O21" s="14">
        <v>1549516.14</v>
      </c>
      <c r="P21" s="14">
        <f t="shared" si="2"/>
        <v>8857.400000000023</v>
      </c>
      <c r="Q21" s="14">
        <f t="shared" si="2"/>
        <v>2650.809999999823</v>
      </c>
      <c r="R21" s="14">
        <v>290814.95</v>
      </c>
      <c r="S21" s="14">
        <v>1549516.14</v>
      </c>
      <c r="T21" s="14">
        <f t="shared" si="3"/>
        <v>1284.7999999999884</v>
      </c>
      <c r="U21" s="14">
        <f t="shared" si="3"/>
        <v>0</v>
      </c>
      <c r="V21" s="14">
        <v>292087.6</v>
      </c>
      <c r="W21" s="14">
        <v>2123079.94</v>
      </c>
      <c r="X21" s="14">
        <f t="shared" si="4"/>
        <v>1272.649999999965</v>
      </c>
      <c r="Y21" s="14">
        <f t="shared" si="4"/>
        <v>573563.8</v>
      </c>
      <c r="Z21" s="14">
        <f t="shared" si="5"/>
        <v>292087.6</v>
      </c>
      <c r="AA21" s="14">
        <f t="shared" si="5"/>
        <v>2123079.94</v>
      </c>
      <c r="AB21" s="15">
        <f t="shared" si="6"/>
        <v>626.8641119992769</v>
      </c>
      <c r="AC21" s="16">
        <f t="shared" si="7"/>
        <v>26.377755995362627</v>
      </c>
      <c r="AD21" s="16">
        <f t="shared" si="7"/>
        <v>522.9260935960591</v>
      </c>
      <c r="AE21" s="14">
        <v>2750000</v>
      </c>
    </row>
    <row r="22" spans="1:31" ht="24.75" customHeight="1">
      <c r="A22" s="22" t="s">
        <v>29</v>
      </c>
      <c r="B22" s="18">
        <v>1107325.43</v>
      </c>
      <c r="C22" s="18">
        <v>406000</v>
      </c>
      <c r="D22" s="18">
        <v>25161.54</v>
      </c>
      <c r="E22" s="18">
        <v>2141.48</v>
      </c>
      <c r="F22" s="18">
        <v>278082.14</v>
      </c>
      <c r="G22" s="18">
        <v>1195601.62</v>
      </c>
      <c r="H22" s="18">
        <f t="shared" si="0"/>
        <v>252920.6</v>
      </c>
      <c r="I22" s="18">
        <f t="shared" si="0"/>
        <v>1193460.1400000001</v>
      </c>
      <c r="J22" s="18">
        <v>280672.75</v>
      </c>
      <c r="K22" s="18">
        <v>1546865.33</v>
      </c>
      <c r="L22" s="18">
        <f t="shared" si="1"/>
        <v>2590.609999999986</v>
      </c>
      <c r="M22" s="18">
        <f t="shared" si="1"/>
        <v>351263.70999999996</v>
      </c>
      <c r="N22" s="18">
        <v>289530.15</v>
      </c>
      <c r="O22" s="18">
        <v>1549516.14</v>
      </c>
      <c r="P22" s="18">
        <f t="shared" si="2"/>
        <v>8857.400000000023</v>
      </c>
      <c r="Q22" s="18">
        <f t="shared" si="2"/>
        <v>2650.809999999823</v>
      </c>
      <c r="R22" s="18">
        <v>290814.95</v>
      </c>
      <c r="S22" s="18">
        <v>1549516.14</v>
      </c>
      <c r="T22" s="18">
        <f t="shared" si="3"/>
        <v>1284.7999999999884</v>
      </c>
      <c r="U22" s="18">
        <f t="shared" si="3"/>
        <v>0</v>
      </c>
      <c r="V22" s="18">
        <v>292087.6</v>
      </c>
      <c r="W22" s="18">
        <v>2123079.94</v>
      </c>
      <c r="X22" s="18">
        <f t="shared" si="4"/>
        <v>1272.649999999965</v>
      </c>
      <c r="Y22" s="18">
        <f t="shared" si="4"/>
        <v>573563.8</v>
      </c>
      <c r="Z22" s="18">
        <f t="shared" si="5"/>
        <v>292087.6</v>
      </c>
      <c r="AA22" s="18">
        <f t="shared" si="5"/>
        <v>2123079.94</v>
      </c>
      <c r="AB22" s="19">
        <f t="shared" si="6"/>
        <v>626.8641119992769</v>
      </c>
      <c r="AC22" s="20">
        <f t="shared" si="7"/>
        <v>26.377755995362627</v>
      </c>
      <c r="AD22" s="20">
        <f t="shared" si="7"/>
        <v>522.9260935960591</v>
      </c>
      <c r="AE22" s="18">
        <v>2750000</v>
      </c>
    </row>
  </sheetData>
  <sheetProtection/>
  <mergeCells count="20">
    <mergeCell ref="A14:A15"/>
    <mergeCell ref="A11:AE11"/>
    <mergeCell ref="B14:B15"/>
    <mergeCell ref="C14:C15"/>
    <mergeCell ref="D14:E14"/>
    <mergeCell ref="F14:G14"/>
    <mergeCell ref="AE14:AE15"/>
    <mergeCell ref="H14:I14"/>
    <mergeCell ref="J14:K14"/>
    <mergeCell ref="N14:O14"/>
    <mergeCell ref="R14:S14"/>
    <mergeCell ref="B13:Q13"/>
    <mergeCell ref="AC14:AD14"/>
    <mergeCell ref="X14:Y14"/>
    <mergeCell ref="V14:W14"/>
    <mergeCell ref="Z14:AA14"/>
    <mergeCell ref="AB14:AB15"/>
    <mergeCell ref="L14:M14"/>
    <mergeCell ref="P14:Q14"/>
    <mergeCell ref="T14:U14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42" r:id="rId1"/>
  <headerFooter alignWithMargins="0">
    <oddFooter>&amp;Le-bütçe "" aşaması verilerinden üretilmiştir.  (12.05.2021 13:48:28)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Bulut Cetinkaya</cp:lastModifiedBy>
  <cp:lastPrinted>2021-05-21T11:43:44Z</cp:lastPrinted>
  <dcterms:created xsi:type="dcterms:W3CDTF">2021-05-12T10:51:16Z</dcterms:created>
  <dcterms:modified xsi:type="dcterms:W3CDTF">2021-07-30T07:10:04Z</dcterms:modified>
  <cp:category/>
  <cp:version/>
  <cp:contentType/>
  <cp:contentStatus/>
</cp:coreProperties>
</file>