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<sst xmlns="http://schemas.openxmlformats.org/spreadsheetml/2006/main" count="215" uniqueCount="30">
  <si>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</si>
  <si>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</si>
  <si>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</si>
  <si>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</si>
  <si>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</si>
  <si>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</si>
  <si>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</si>
  <si>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</si>
  <si>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</si>
  <si>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</si>
  <si>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</si>
  <si>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</si>
  <si>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</si>
  <si>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</si>
  <si>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</si>
  <si>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</si>
  <si>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</si>
  <si>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</si>
  <si>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</si>
  <si>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</si>
  <si>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</si>
  <si>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</si>
  <si>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0075.0001</t>
  </si>
  <si>
    <t>BAŞKANLIK BİRİMLERİ</t>
  </si>
  <si>
    <t>03 - Teşebbüs ve Mülkiyet Gelirleri</t>
  </si>
  <si>
    <t>03.1 - Mal ve Hizmet Satış Gelirleri</t>
  </si>
  <si>
    <t>04 - Alınan Bağış ve Yardımlar ile Özel Gelirler</t>
  </si>
  <si>
    <t>04.2 - Merkezi Yönetim Bütçesine Dahil İdarelerden Alınan Bağış ve Yardımlar</t>
  </si>
  <si>
    <t>05 - Diğer Gelirler</t>
  </si>
  <si>
    <t>05.9 - Diğer Çeşitli Gelirler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</si>
</sst>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5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8"/>
      <name val="Tahoma"/>
      <family val="2"/>
    </font>
    <font>
      <sz val="14"/>
      <name val="Arial Tur"/>
      <family val="0"/>
    </font>
    <font>
      <sz val="12"/>
      <color indexed="8"/>
      <name val="Tahoma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6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4" fontId="23" fillId="0" borderId="11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right" vertical="center" wrapText="1"/>
      <protection/>
    </xf>
    <xf numFmtId="49" fontId="24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horizontal="right"/>
    </xf>
    <xf numFmtId="4" fontId="24" fillId="0" borderId="11" xfId="0" applyNumberFormat="1" applyFont="1" applyBorder="1" applyAlignment="1" applyProtection="1">
      <alignment horizontal="right" vertical="center" wrapText="1"/>
      <protection/>
    </xf>
    <xf numFmtId="4" fontId="24" fillId="0" borderId="12" xfId="0" applyNumberFormat="1" applyFont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62" applyFont="1" applyAlignment="1">
      <alignment horizontal="left" vertical="center"/>
      <protection/>
    </xf>
    <xf numFmtId="1" fontId="27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9" fontId="27" fillId="0" borderId="13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3" fontId="26" fillId="0" borderId="10" xfId="0" applyNumberFormat="1" applyFont="1" applyBorder="1" applyAlignment="1">
      <alignment horizontal="right"/>
    </xf>
    <xf numFmtId="4" fontId="26" fillId="0" borderId="11" xfId="0" applyNumberFormat="1" applyFont="1" applyBorder="1" applyAlignment="1" applyProtection="1">
      <alignment horizontal="right" vertical="center" wrapText="1"/>
      <protection/>
    </xf>
    <xf numFmtId="4" fontId="26" fillId="0" borderId="12" xfId="0" applyNumberFormat="1" applyFont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horizontal="right"/>
    </xf>
    <xf numFmtId="4" fontId="27" fillId="0" borderId="11" xfId="0" applyNumberFormat="1" applyFont="1" applyBorder="1" applyAlignment="1" applyProtection="1">
      <alignment horizontal="right" vertical="center" wrapText="1"/>
      <protection/>
    </xf>
    <xf numFmtId="4" fontId="27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0" xfId="62" applyFont="1" applyAlignment="1">
      <alignment horizontal="center" vertical="center"/>
      <protection/>
    </xf>
    <xf numFmtId="3" fontId="30" fillId="0" borderId="0" xfId="62" applyNumberFormat="1" applyFont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30" fillId="0" borderId="0" xfId="62" applyFont="1" applyAlignment="1">
      <alignment horizontal="center" vertical="center"/>
      <protection/>
    </xf>
    <xf numFmtId="3" fontId="24" fillId="0" borderId="0" xfId="62" applyNumberFormat="1" applyFont="1" applyAlignment="1">
      <alignment vertical="center"/>
      <protection/>
    </xf>
    <xf numFmtId="1" fontId="24" fillId="0" borderId="0" xfId="62" applyNumberFormat="1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3" fontId="30" fillId="0" borderId="0" xfId="62" applyNumberFormat="1" applyFont="1" applyAlignment="1">
      <alignment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0" zoomScaleNormal="70" zoomScalePageLayoutView="0" workbookViewId="0" topLeftCell="A11">
      <selection activeCell="I16" sqref="I16"/>
    </sheetView>
  </sheetViews>
  <sheetFormatPr defaultColWidth="9.00390625" defaultRowHeight="13.5" customHeight="1"/>
  <cols>
    <col min="1" max="1" width="59.625" style="1" bestFit="1" customWidth="1"/>
    <col min="2" max="3" width="19.75390625" style="2" customWidth="1"/>
    <col min="4" max="5" width="22.75390625" style="2" customWidth="1"/>
    <col min="6" max="7" width="21.25390625" style="2" hidden="1" customWidth="1"/>
    <col min="8" max="9" width="22.75390625" style="2" customWidth="1"/>
    <col min="10" max="10" width="21.25390625" style="2" hidden="1" customWidth="1"/>
    <col min="11" max="11" width="10.75390625" style="2" hidden="1" customWidth="1"/>
    <col min="12" max="13" width="22.75390625" style="2" customWidth="1"/>
    <col min="14" max="14" width="21.25390625" style="2" hidden="1" customWidth="1"/>
    <col min="15" max="15" width="11.375" style="2" hidden="1" customWidth="1"/>
    <col min="16" max="17" width="22.75390625" style="2" customWidth="1"/>
    <col min="18" max="18" width="21.25390625" style="2" hidden="1" customWidth="1"/>
    <col min="19" max="19" width="11.625" style="2" hidden="1" customWidth="1"/>
    <col min="20" max="21" width="22.75390625" style="2" customWidth="1"/>
    <col min="22" max="23" width="14.25390625" style="1" hidden="1" customWidth="1"/>
    <col min="24" max="27" width="22.75390625" style="1" customWidth="1"/>
    <col min="28" max="28" width="10.125" style="1" bestFit="1" customWidth="1"/>
    <col min="29" max="29" width="10.25390625" style="1" bestFit="1" customWidth="1"/>
    <col min="30" max="30" width="10.75390625" style="1" bestFit="1" customWidth="1"/>
    <col min="31" max="31" width="36.125" style="1" bestFit="1" customWidth="1"/>
    <col min="32" max="32" width="9.125" style="1" bestFit="1" customWidth="1"/>
    <col min="33" max="16384" width="9.125" style="1" customWidth="1"/>
  </cols>
  <sheetData>
    <row r="1" spans="1:24" ht="12.75" customHeight="1" hidden="1" thickBot="1">
      <c r="A1" s="30" t="s">
        <v>0</v>
      </c>
      <c r="B1" s="31" t="s">
        <v>0</v>
      </c>
      <c r="C1" s="31" t="s">
        <v>0</v>
      </c>
      <c r="D1" s="31" t="s">
        <v>0</v>
      </c>
      <c r="E1" s="31" t="s">
        <v>0</v>
      </c>
      <c r="F1" s="31" t="s">
        <v>0</v>
      </c>
      <c r="G1" s="31" t="s">
        <v>0</v>
      </c>
      <c r="H1" s="31" t="s">
        <v>0</v>
      </c>
      <c r="I1" s="31" t="s">
        <v>0</v>
      </c>
      <c r="J1" s="31" t="s">
        <v>0</v>
      </c>
      <c r="K1" s="31" t="s">
        <v>0</v>
      </c>
      <c r="L1" s="31" t="s">
        <v>0</v>
      </c>
      <c r="M1" s="31" t="s">
        <v>0</v>
      </c>
      <c r="N1" s="31" t="s">
        <v>0</v>
      </c>
      <c r="O1" s="31" t="s">
        <v>0</v>
      </c>
      <c r="P1" s="31" t="s">
        <v>0</v>
      </c>
      <c r="Q1" s="31" t="s">
        <v>0</v>
      </c>
      <c r="R1" s="31" t="s">
        <v>0</v>
      </c>
      <c r="S1" s="31" t="s">
        <v>0</v>
      </c>
      <c r="T1" s="31" t="s">
        <v>0</v>
      </c>
      <c r="U1" s="31" t="s">
        <v>0</v>
      </c>
      <c r="V1" s="32" t="s">
        <v>0</v>
      </c>
      <c r="X1" s="32" t="s">
        <v>0</v>
      </c>
    </row>
    <row r="2" spans="1:31" ht="15.75" hidden="1" thickBot="1">
      <c r="A2" s="3" t="s">
        <v>21</v>
      </c>
      <c r="B2" s="4"/>
      <c r="C2" s="4"/>
      <c r="D2" s="4"/>
      <c r="E2" s="4"/>
      <c r="F2" s="4"/>
      <c r="G2" s="4"/>
      <c r="H2" s="4">
        <f>IF(F2=0,0,F2-D2)</f>
        <v>0</v>
      </c>
      <c r="I2" s="4">
        <f>IF(G2=0,0,G2-E2)</f>
        <v>0</v>
      </c>
      <c r="J2" s="4"/>
      <c r="K2" s="4"/>
      <c r="L2" s="4">
        <f>IF(J2=0,0,J2-F2)</f>
        <v>0</v>
      </c>
      <c r="M2" s="4">
        <f>IF(K2=0,0,K2-G2)</f>
        <v>0</v>
      </c>
      <c r="N2" s="4"/>
      <c r="O2" s="4"/>
      <c r="P2" s="4">
        <f>IF(N2=0,0,N2-J2)</f>
        <v>0</v>
      </c>
      <c r="Q2" s="4">
        <f>IF(O2=0,0,O2-K2)</f>
        <v>0</v>
      </c>
      <c r="R2" s="4"/>
      <c r="S2" s="4"/>
      <c r="T2" s="4">
        <f>IF(R2=0,0,R2-N2)</f>
        <v>0</v>
      </c>
      <c r="U2" s="4">
        <f>IF(S2=0,0,S2-O2)</f>
        <v>0</v>
      </c>
      <c r="V2" s="4"/>
      <c r="W2" s="4"/>
      <c r="X2" s="4">
        <f>IF(V2=0,0,V2-R2)</f>
        <v>0</v>
      </c>
      <c r="Y2" s="4">
        <f>IF(W2=0,0,W2-S2)</f>
        <v>0</v>
      </c>
      <c r="Z2" s="4">
        <f>D2+H2+L2+P2+T2+X2</f>
        <v>0</v>
      </c>
      <c r="AA2" s="4">
        <f>E2+I2+M2+Q2+U2+Y2</f>
        <v>0</v>
      </c>
      <c r="AB2" s="5">
        <f>IF(AA2=0,0,IF(Z2=0,0,(AA2-Z2)/Z2*100))</f>
        <v>0</v>
      </c>
      <c r="AC2" s="6">
        <f>IF(Z2=0,0,IF(B2=0,0,Z2/B2*100))</f>
        <v>0</v>
      </c>
      <c r="AD2" s="6">
        <f>IF(AA2=0,0,IF(C2=0,0,AA2/C2*100))</f>
        <v>0</v>
      </c>
      <c r="AE2" s="4">
        <v>-1</v>
      </c>
    </row>
    <row r="3" spans="1:24" ht="12.75" customHeight="1" hidden="1" thickBot="1">
      <c r="A3" s="30" t="s">
        <v>0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0</v>
      </c>
      <c r="K3" s="31" t="s">
        <v>0</v>
      </c>
      <c r="L3" s="31" t="s">
        <v>0</v>
      </c>
      <c r="M3" s="31" t="s">
        <v>0</v>
      </c>
      <c r="N3" s="31" t="s">
        <v>0</v>
      </c>
      <c r="O3" s="31" t="s">
        <v>0</v>
      </c>
      <c r="P3" s="31" t="s">
        <v>0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0</v>
      </c>
      <c r="V3" s="32" t="s">
        <v>0</v>
      </c>
      <c r="X3" s="32" t="s">
        <v>0</v>
      </c>
    </row>
    <row r="4" spans="1:31" ht="15.75" hidden="1" thickBot="1">
      <c r="A4" s="7"/>
      <c r="B4" s="8"/>
      <c r="C4" s="8"/>
      <c r="D4" s="8"/>
      <c r="E4" s="8"/>
      <c r="F4" s="8"/>
      <c r="G4" s="8"/>
      <c r="H4" s="8">
        <f>IF(F4=0,0,F4-D4)</f>
        <v>0</v>
      </c>
      <c r="I4" s="8">
        <f>IF(G4=0,0,G4-E4)</f>
        <v>0</v>
      </c>
      <c r="J4" s="8"/>
      <c r="K4" s="8"/>
      <c r="L4" s="8">
        <f>IF(J4=0,0,J4-F4)</f>
        <v>0</v>
      </c>
      <c r="M4" s="8">
        <f>IF(K4=0,0,K4-G4)</f>
        <v>0</v>
      </c>
      <c r="N4" s="8"/>
      <c r="O4" s="8"/>
      <c r="P4" s="8">
        <f>IF(N4=0,0,N4-J4)</f>
        <v>0</v>
      </c>
      <c r="Q4" s="8">
        <f>IF(O4=0,0,O4-K4)</f>
        <v>0</v>
      </c>
      <c r="R4" s="8"/>
      <c r="S4" s="8"/>
      <c r="T4" s="8">
        <f>IF(R4=0,0,R4-N4)</f>
        <v>0</v>
      </c>
      <c r="U4" s="8">
        <f>IF(S4=0,0,S4-O4)</f>
        <v>0</v>
      </c>
      <c r="V4" s="8"/>
      <c r="W4" s="8"/>
      <c r="X4" s="8">
        <f>IF(V4=0,0,V4-R4)</f>
        <v>0</v>
      </c>
      <c r="Y4" s="8">
        <f>IF(W4=0,0,W4-S4)</f>
        <v>0</v>
      </c>
      <c r="Z4" s="8">
        <f>D4+H4+L4+P4+T4+X4</f>
        <v>0</v>
      </c>
      <c r="AA4" s="8">
        <f>E4+I4+M4+Q4+U4+Y4</f>
        <v>0</v>
      </c>
      <c r="AB4" s="9">
        <f>IF(AA4=0,0,IF(Z4=0,0,(AA4-Z4)/Z4*100))</f>
        <v>0</v>
      </c>
      <c r="AC4" s="10">
        <f>IF(Z4=0,0,IF(B4=0,0,Z4/B4*100))</f>
        <v>0</v>
      </c>
      <c r="AD4" s="10">
        <f>IF(AA4=0,0,IF(C4=0,0,AA4/C4*100))</f>
        <v>0</v>
      </c>
      <c r="AE4" s="8">
        <v>-1</v>
      </c>
    </row>
    <row r="5" spans="1:24" ht="12.75" customHeight="1" hidden="1">
      <c r="A5" s="33" t="s">
        <v>0</v>
      </c>
      <c r="B5" s="34" t="s">
        <v>0</v>
      </c>
      <c r="C5" s="34" t="s">
        <v>0</v>
      </c>
      <c r="D5" s="34" t="s">
        <v>0</v>
      </c>
      <c r="E5" s="34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0</v>
      </c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0</v>
      </c>
      <c r="V5" s="32" t="s">
        <v>0</v>
      </c>
      <c r="X5" s="32" t="s">
        <v>0</v>
      </c>
    </row>
    <row r="6" spans="1:24" ht="15.75" customHeight="1" hidden="1">
      <c r="A6" s="32" t="s">
        <v>12</v>
      </c>
      <c r="B6" s="35">
        <v>2022</v>
      </c>
      <c r="C6" s="34" t="s">
        <v>0</v>
      </c>
      <c r="D6" s="34" t="s">
        <v>0</v>
      </c>
      <c r="E6" s="34" t="s">
        <v>0</v>
      </c>
      <c r="F6" s="34" t="s">
        <v>0</v>
      </c>
      <c r="G6" s="34" t="s">
        <v>0</v>
      </c>
      <c r="H6" s="34" t="s">
        <v>0</v>
      </c>
      <c r="I6" s="34" t="s">
        <v>0</v>
      </c>
      <c r="J6" s="34" t="s">
        <v>0</v>
      </c>
      <c r="K6" s="34" t="s">
        <v>0</v>
      </c>
      <c r="L6" s="34" t="s">
        <v>0</v>
      </c>
      <c r="M6" s="34" t="s">
        <v>0</v>
      </c>
      <c r="N6" s="34" t="s">
        <v>0</v>
      </c>
      <c r="O6" s="34" t="s">
        <v>0</v>
      </c>
      <c r="P6" s="34" t="s">
        <v>0</v>
      </c>
      <c r="Q6" s="34" t="s">
        <v>0</v>
      </c>
      <c r="R6" s="34" t="s">
        <v>0</v>
      </c>
      <c r="S6" s="34" t="s">
        <v>0</v>
      </c>
      <c r="T6" s="34" t="s">
        <v>0</v>
      </c>
      <c r="U6" s="34" t="s">
        <v>0</v>
      </c>
      <c r="V6" s="32" t="s">
        <v>0</v>
      </c>
      <c r="X6" s="32" t="s">
        <v>0</v>
      </c>
    </row>
    <row r="7" spans="1:24" ht="15" hidden="1">
      <c r="A7" s="36" t="s">
        <v>2</v>
      </c>
      <c r="B7" s="37" t="s">
        <v>22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37" t="s">
        <v>0</v>
      </c>
      <c r="I7" s="37" t="s">
        <v>0</v>
      </c>
      <c r="J7" s="37" t="s">
        <v>0</v>
      </c>
      <c r="K7" s="37" t="s">
        <v>0</v>
      </c>
      <c r="L7" s="37" t="s">
        <v>0</v>
      </c>
      <c r="M7" s="37" t="s">
        <v>0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0</v>
      </c>
      <c r="S7" s="37" t="s">
        <v>0</v>
      </c>
      <c r="T7" s="37" t="s">
        <v>0</v>
      </c>
      <c r="U7" s="37" t="s">
        <v>0</v>
      </c>
      <c r="V7" s="37" t="s">
        <v>0</v>
      </c>
      <c r="X7" s="37" t="s">
        <v>0</v>
      </c>
    </row>
    <row r="8" spans="1:2" ht="15" hidden="1">
      <c r="A8" s="1" t="s">
        <v>13</v>
      </c>
      <c r="B8" s="2" t="s">
        <v>23</v>
      </c>
    </row>
    <row r="9" ht="15" hidden="1"/>
    <row r="10" ht="13.5" customHeight="1" hidden="1"/>
    <row r="11" spans="1:31" ht="22.5" customHeight="1">
      <c r="A11" s="11" t="s">
        <v>20</v>
      </c>
      <c r="B11" s="11" t="s">
        <v>0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1" t="s">
        <v>0</v>
      </c>
      <c r="V11" s="11" t="s">
        <v>0</v>
      </c>
      <c r="W11" s="11" t="s">
        <v>0</v>
      </c>
      <c r="X11" s="11" t="s">
        <v>0</v>
      </c>
      <c r="Y11" s="11" t="s">
        <v>0</v>
      </c>
      <c r="Z11" s="11" t="s">
        <v>0</v>
      </c>
      <c r="AA11" s="11" t="s">
        <v>0</v>
      </c>
      <c r="AB11" s="11" t="s">
        <v>0</v>
      </c>
      <c r="AC11" s="11" t="s">
        <v>0</v>
      </c>
      <c r="AD11" s="11" t="s">
        <v>0</v>
      </c>
      <c r="AE11" s="11" t="s">
        <v>0</v>
      </c>
    </row>
    <row r="12" spans="1:31" ht="16.5" customHeight="1">
      <c r="A12" s="13" t="s">
        <v>1</v>
      </c>
      <c r="B12" s="14">
        <f>ButceYil</f>
        <v>2022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 t="s">
        <v>0</v>
      </c>
      <c r="W12" s="15" t="s">
        <v>0</v>
      </c>
      <c r="X12" s="15" t="s">
        <v>0</v>
      </c>
      <c r="Y12" s="15" t="s">
        <v>0</v>
      </c>
      <c r="Z12" s="15" t="s">
        <v>0</v>
      </c>
      <c r="AA12" s="15" t="s">
        <v>0</v>
      </c>
      <c r="AB12" s="12"/>
      <c r="AC12" s="12"/>
      <c r="AD12" s="12"/>
      <c r="AE12" s="12"/>
    </row>
    <row r="13" spans="1:31" ht="17.25" customHeight="1" thickBot="1">
      <c r="A13" s="16" t="s">
        <v>13</v>
      </c>
      <c r="B13" s="17" t="str">
        <f>KurAd</f>
        <v>BAŞKANLIK BİRİMLERİ</v>
      </c>
      <c r="C13" s="17" t="s">
        <v>0</v>
      </c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0</v>
      </c>
      <c r="L13" s="17" t="s">
        <v>0</v>
      </c>
      <c r="M13" s="17" t="s">
        <v>0</v>
      </c>
      <c r="N13" s="17" t="s">
        <v>0</v>
      </c>
      <c r="O13" s="17" t="s">
        <v>0</v>
      </c>
      <c r="P13" s="17" t="s">
        <v>0</v>
      </c>
      <c r="Q13" s="17" t="s">
        <v>0</v>
      </c>
      <c r="R13" s="15"/>
      <c r="S13" s="15"/>
      <c r="T13" s="15"/>
      <c r="U13" s="15"/>
      <c r="V13" s="15" t="s">
        <v>0</v>
      </c>
      <c r="W13" s="15" t="s">
        <v>0</v>
      </c>
      <c r="X13" s="15" t="s">
        <v>0</v>
      </c>
      <c r="Y13" s="15" t="s">
        <v>0</v>
      </c>
      <c r="Z13" s="12"/>
      <c r="AA13" s="12"/>
      <c r="AB13" s="12"/>
      <c r="AC13" s="12"/>
      <c r="AD13" s="12"/>
      <c r="AE13" s="12"/>
    </row>
    <row r="14" spans="1:31" ht="51.75" customHeight="1">
      <c r="A14" s="18" t="s">
        <v>14</v>
      </c>
      <c r="B14" s="18" t="str">
        <f>ButceYil-1&amp;" "&amp;"GERÇEKLEŞME TOPLAMI"</f>
        <v>2021 GERÇEKLEŞME TOPLAMI</v>
      </c>
      <c r="C14" s="18" t="str">
        <f>ButceYil&amp;" "&amp;"BAŞLANGIÇ ÖDENEĞİ"</f>
        <v>2022 BAŞLANGIÇ ÖDENEĞİ</v>
      </c>
      <c r="D14" s="18" t="s">
        <v>3</v>
      </c>
      <c r="E14" s="18" t="s">
        <v>0</v>
      </c>
      <c r="F14" s="18" t="s">
        <v>15</v>
      </c>
      <c r="G14" s="18" t="s">
        <v>0</v>
      </c>
      <c r="H14" s="18" t="s">
        <v>4</v>
      </c>
      <c r="I14" s="18" t="s">
        <v>0</v>
      </c>
      <c r="J14" s="18" t="s">
        <v>16</v>
      </c>
      <c r="K14" s="18" t="s">
        <v>0</v>
      </c>
      <c r="L14" s="18" t="s">
        <v>5</v>
      </c>
      <c r="M14" s="18" t="s">
        <v>0</v>
      </c>
      <c r="N14" s="18" t="s">
        <v>17</v>
      </c>
      <c r="O14" s="18" t="s">
        <v>0</v>
      </c>
      <c r="P14" s="18" t="s">
        <v>6</v>
      </c>
      <c r="Q14" s="18" t="s">
        <v>0</v>
      </c>
      <c r="R14" s="18" t="s">
        <v>18</v>
      </c>
      <c r="S14" s="18" t="s">
        <v>0</v>
      </c>
      <c r="T14" s="18" t="s">
        <v>7</v>
      </c>
      <c r="U14" s="18" t="s">
        <v>0</v>
      </c>
      <c r="V14" s="18" t="s">
        <v>19</v>
      </c>
      <c r="W14" s="18" t="s">
        <v>0</v>
      </c>
      <c r="X14" s="18" t="s">
        <v>8</v>
      </c>
      <c r="Y14" s="18" t="s">
        <v>0</v>
      </c>
      <c r="Z14" s="18" t="s">
        <v>9</v>
      </c>
      <c r="AA14" s="18" t="s">
        <v>0</v>
      </c>
      <c r="AB14" s="18" t="s">
        <v>10</v>
      </c>
      <c r="AC14" s="18" t="s">
        <v>11</v>
      </c>
      <c r="AD14" s="18" t="s">
        <v>0</v>
      </c>
      <c r="AE14" s="18" t="str">
        <f>ButceYil&amp;" "&amp;"YILSONU GERÇEKLEŞME TAHMİNİ"</f>
        <v>2022 YILSONU GERÇEKLEŞME TAHMİNİ</v>
      </c>
    </row>
    <row r="15" spans="1:31" ht="39" customHeight="1" thickBot="1">
      <c r="A15" s="19" t="s">
        <v>0</v>
      </c>
      <c r="B15" s="19" t="s">
        <v>0</v>
      </c>
      <c r="C15" s="19" t="s">
        <v>0</v>
      </c>
      <c r="D15" s="20">
        <f>ButceYil-1</f>
        <v>2021</v>
      </c>
      <c r="E15" s="20">
        <f>ButceYil</f>
        <v>2022</v>
      </c>
      <c r="F15" s="20">
        <f>ButceYil-1</f>
        <v>2021</v>
      </c>
      <c r="G15" s="20">
        <f>ButceYil</f>
        <v>2022</v>
      </c>
      <c r="H15" s="20">
        <f>ButceYil-1</f>
        <v>2021</v>
      </c>
      <c r="I15" s="20">
        <f>ButceYil</f>
        <v>2022</v>
      </c>
      <c r="J15" s="20">
        <f>ButceYil-1</f>
        <v>2021</v>
      </c>
      <c r="K15" s="20">
        <f>ButceYil</f>
        <v>2022</v>
      </c>
      <c r="L15" s="20">
        <f>ButceYil-1</f>
        <v>2021</v>
      </c>
      <c r="M15" s="20">
        <f>ButceYil</f>
        <v>2022</v>
      </c>
      <c r="N15" s="20">
        <f>ButceYil-1</f>
        <v>2021</v>
      </c>
      <c r="O15" s="20">
        <f>ButceYil</f>
        <v>2022</v>
      </c>
      <c r="P15" s="20">
        <f>ButceYil-1</f>
        <v>2021</v>
      </c>
      <c r="Q15" s="20">
        <f>ButceYil</f>
        <v>2022</v>
      </c>
      <c r="R15" s="20">
        <f>ButceYil-1</f>
        <v>2021</v>
      </c>
      <c r="S15" s="20">
        <f>ButceYil</f>
        <v>2022</v>
      </c>
      <c r="T15" s="20">
        <f>ButceYil-1</f>
        <v>2021</v>
      </c>
      <c r="U15" s="20">
        <f>ButceYil</f>
        <v>2022</v>
      </c>
      <c r="V15" s="20">
        <f>ButceYil-1</f>
        <v>2021</v>
      </c>
      <c r="W15" s="20">
        <f>ButceYil</f>
        <v>2022</v>
      </c>
      <c r="X15" s="20">
        <f>ButceYil-1</f>
        <v>2021</v>
      </c>
      <c r="Y15" s="20">
        <f>ButceYil</f>
        <v>2022</v>
      </c>
      <c r="Z15" s="20">
        <f>ButceYil-1</f>
        <v>2021</v>
      </c>
      <c r="AA15" s="20">
        <f>ButceYil</f>
        <v>2022</v>
      </c>
      <c r="AB15" s="19" t="s">
        <v>0</v>
      </c>
      <c r="AC15" s="20">
        <f>ButceYil-1</f>
        <v>2021</v>
      </c>
      <c r="AD15" s="20">
        <f>ButceYil</f>
        <v>2022</v>
      </c>
      <c r="AE15" s="19" t="s">
        <v>0</v>
      </c>
    </row>
    <row r="16" spans="1:31" ht="18.75" thickBot="1">
      <c r="A16" s="21" t="s">
        <v>21</v>
      </c>
      <c r="B16" s="22">
        <v>109626166.99</v>
      </c>
      <c r="C16" s="23">
        <v>109243000</v>
      </c>
      <c r="D16" s="23">
        <v>2141.48</v>
      </c>
      <c r="E16" s="23">
        <v>540548.68</v>
      </c>
      <c r="F16" s="23"/>
      <c r="G16" s="23"/>
      <c r="H16" s="27">
        <v>1193460</v>
      </c>
      <c r="I16" s="23">
        <v>4464.91</v>
      </c>
      <c r="J16" s="23"/>
      <c r="K16" s="23"/>
      <c r="L16" s="23">
        <v>351264</v>
      </c>
      <c r="M16" s="23">
        <v>31617</v>
      </c>
      <c r="N16" s="23"/>
      <c r="O16" s="23"/>
      <c r="P16" s="23">
        <v>14518051</v>
      </c>
      <c r="Q16" s="23"/>
      <c r="R16" s="23"/>
      <c r="S16" s="23"/>
      <c r="T16" s="23"/>
      <c r="U16" s="23">
        <v>18234141</v>
      </c>
      <c r="V16" s="23"/>
      <c r="W16" s="23"/>
      <c r="X16" s="23">
        <v>573564</v>
      </c>
      <c r="Y16" s="23">
        <v>180719</v>
      </c>
      <c r="Z16" s="23">
        <f>D16+H16+L16+P16+T16+X16</f>
        <v>16638480.48</v>
      </c>
      <c r="AA16" s="23">
        <f>E16+I16+M16+Q16+U16+Y16</f>
        <v>18991490.59</v>
      </c>
      <c r="AB16" s="24">
        <f aca="true" t="shared" si="0" ref="AB16:AB22">IF(AA16=0,0,IF(Z16=0,0,(AA16-Z16)/Z16*100))</f>
        <v>14.141977164491642</v>
      </c>
      <c r="AC16" s="25">
        <f aca="true" t="shared" si="1" ref="AC16:AD22">IF(Z16=0,0,IF(B16=0,0,Z16/B16*100))</f>
        <v>15.17747170848156</v>
      </c>
      <c r="AD16" s="25">
        <f t="shared" si="1"/>
        <v>17.3846293034794</v>
      </c>
      <c r="AE16" s="23">
        <v>384015000</v>
      </c>
    </row>
    <row r="17" spans="1:31" ht="18.75" thickBot="1">
      <c r="A17" s="21" t="s">
        <v>24</v>
      </c>
      <c r="B17" s="23">
        <v>0</v>
      </c>
      <c r="C17" s="23">
        <v>0</v>
      </c>
      <c r="D17" s="23"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f>D17+H17+L17+P17+T17+X17</f>
        <v>0</v>
      </c>
      <c r="AA17" s="23">
        <f>E17+I17+M17+Q17+U17+Y17</f>
        <v>0</v>
      </c>
      <c r="AB17" s="24">
        <f t="shared" si="0"/>
        <v>0</v>
      </c>
      <c r="AC17" s="25">
        <f t="shared" si="1"/>
        <v>0</v>
      </c>
      <c r="AD17" s="25">
        <f t="shared" si="1"/>
        <v>0</v>
      </c>
      <c r="AE17" s="23"/>
    </row>
    <row r="18" spans="1:31" ht="18.75" thickBot="1">
      <c r="A18" s="26" t="s">
        <v>25</v>
      </c>
      <c r="B18" s="27">
        <v>0</v>
      </c>
      <c r="C18" s="27">
        <v>0</v>
      </c>
      <c r="D18" s="27">
        <v>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>
        <f>D18+H18+L18+P18+T18+X18</f>
        <v>0</v>
      </c>
      <c r="AA18" s="27">
        <f>E18+I18+M18+Q18+U18+Y18</f>
        <v>0</v>
      </c>
      <c r="AB18" s="28">
        <f t="shared" si="0"/>
        <v>0</v>
      </c>
      <c r="AC18" s="29">
        <f t="shared" si="1"/>
        <v>0</v>
      </c>
      <c r="AD18" s="29">
        <f t="shared" si="1"/>
        <v>0</v>
      </c>
      <c r="AE18" s="27"/>
    </row>
    <row r="19" spans="1:31" ht="18.75" thickBot="1">
      <c r="A19" s="21" t="s">
        <v>26</v>
      </c>
      <c r="B19" s="23">
        <v>106470400</v>
      </c>
      <c r="C19" s="23">
        <v>108837000</v>
      </c>
      <c r="D19" s="23">
        <v>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>
        <v>14515400</v>
      </c>
      <c r="Q19" s="23"/>
      <c r="R19" s="23"/>
      <c r="S19" s="23"/>
      <c r="T19" s="23"/>
      <c r="U19" s="23">
        <v>18204000</v>
      </c>
      <c r="V19" s="23"/>
      <c r="W19" s="23"/>
      <c r="X19" s="23"/>
      <c r="Y19" s="23"/>
      <c r="Z19" s="23">
        <f>D19+H19+L19+P19+T19+X19</f>
        <v>14515400</v>
      </c>
      <c r="AA19" s="23">
        <f>E19+I19+M19+Q19+U19+Y19</f>
        <v>18204000</v>
      </c>
      <c r="AB19" s="24">
        <f t="shared" si="0"/>
        <v>25.411631784174048</v>
      </c>
      <c r="AC19" s="25">
        <f t="shared" si="1"/>
        <v>13.633272721808126</v>
      </c>
      <c r="AD19" s="25">
        <f t="shared" si="1"/>
        <v>16.725929601146667</v>
      </c>
      <c r="AE19" s="23">
        <v>383015000</v>
      </c>
    </row>
    <row r="20" spans="1:31" ht="36.75" thickBot="1">
      <c r="A20" s="26" t="s">
        <v>27</v>
      </c>
      <c r="B20" s="27">
        <v>106470400</v>
      </c>
      <c r="C20" s="27">
        <v>108837000</v>
      </c>
      <c r="D20" s="27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>
        <v>14515400</v>
      </c>
      <c r="Q20" s="27"/>
      <c r="R20" s="27"/>
      <c r="S20" s="27"/>
      <c r="T20" s="27"/>
      <c r="U20" s="27">
        <v>18204000</v>
      </c>
      <c r="V20" s="27"/>
      <c r="W20" s="27"/>
      <c r="X20" s="27"/>
      <c r="Y20" s="27"/>
      <c r="Z20" s="27">
        <f>D20+H20+L20+P20+T20+X20</f>
        <v>14515400</v>
      </c>
      <c r="AA20" s="27">
        <f>E20+I20+M20+Q20+U20+Y20</f>
        <v>18204000</v>
      </c>
      <c r="AB20" s="28">
        <f t="shared" si="0"/>
        <v>25.411631784174048</v>
      </c>
      <c r="AC20" s="29">
        <f t="shared" si="1"/>
        <v>13.633272721808126</v>
      </c>
      <c r="AD20" s="29">
        <f t="shared" si="1"/>
        <v>16.725929601146667</v>
      </c>
      <c r="AE20" s="27">
        <v>383015000</v>
      </c>
    </row>
    <row r="21" spans="1:31" ht="18.75" thickBot="1">
      <c r="A21" s="21" t="s">
        <v>28</v>
      </c>
      <c r="B21" s="23">
        <v>3155966.99</v>
      </c>
      <c r="C21" s="23">
        <v>406000</v>
      </c>
      <c r="D21" s="23">
        <v>2141.48</v>
      </c>
      <c r="E21" s="23">
        <v>540548.68</v>
      </c>
      <c r="F21" s="23"/>
      <c r="G21" s="23"/>
      <c r="H21" s="27">
        <v>1193460</v>
      </c>
      <c r="I21" s="23">
        <v>4434</v>
      </c>
      <c r="J21" s="23"/>
      <c r="K21" s="23"/>
      <c r="L21" s="23">
        <v>351264</v>
      </c>
      <c r="M21" s="23">
        <v>31617.13</v>
      </c>
      <c r="N21" s="23"/>
      <c r="O21" s="23"/>
      <c r="P21" s="23">
        <v>2651</v>
      </c>
      <c r="Q21" s="23"/>
      <c r="R21" s="23"/>
      <c r="S21" s="23"/>
      <c r="T21" s="23"/>
      <c r="U21" s="23">
        <v>30141</v>
      </c>
      <c r="V21" s="23"/>
      <c r="W21" s="23"/>
      <c r="X21" s="23">
        <v>573564</v>
      </c>
      <c r="Y21" s="23">
        <v>180713</v>
      </c>
      <c r="Z21" s="23">
        <f>D21+H21+L21+P21+T21+X21</f>
        <v>2123080.48</v>
      </c>
      <c r="AA21" s="23">
        <f>E21+I21+M21+Q21+U21+Y21</f>
        <v>787453.81</v>
      </c>
      <c r="AB21" s="24">
        <f t="shared" si="0"/>
        <v>-62.909846451039854</v>
      </c>
      <c r="AC21" s="25">
        <f t="shared" si="1"/>
        <v>67.27194824049792</v>
      </c>
      <c r="AD21" s="25">
        <f t="shared" si="1"/>
        <v>193.95414039408868</v>
      </c>
      <c r="AE21" s="23">
        <v>1000000</v>
      </c>
    </row>
    <row r="22" spans="1:31" ht="18.75" thickBot="1">
      <c r="A22" s="26" t="s">
        <v>29</v>
      </c>
      <c r="B22" s="27">
        <v>3155766.99</v>
      </c>
      <c r="C22" s="27">
        <v>406000</v>
      </c>
      <c r="D22" s="27">
        <v>2141.48</v>
      </c>
      <c r="E22" s="23">
        <v>540548.68</v>
      </c>
      <c r="F22" s="27"/>
      <c r="G22" s="27"/>
      <c r="H22" s="27">
        <v>1193460</v>
      </c>
      <c r="I22" s="27">
        <v>4434</v>
      </c>
      <c r="J22" s="27"/>
      <c r="K22" s="27"/>
      <c r="L22" s="27">
        <v>351264</v>
      </c>
      <c r="M22" s="27">
        <v>31617</v>
      </c>
      <c r="N22" s="27"/>
      <c r="O22" s="27"/>
      <c r="P22" s="27">
        <v>2651</v>
      </c>
      <c r="Q22" s="27"/>
      <c r="R22" s="27"/>
      <c r="S22" s="27"/>
      <c r="T22" s="27"/>
      <c r="U22" s="27">
        <v>30140.5</v>
      </c>
      <c r="V22" s="27"/>
      <c r="W22" s="27"/>
      <c r="X22" s="27">
        <v>573564</v>
      </c>
      <c r="Y22" s="27">
        <v>180713</v>
      </c>
      <c r="Z22" s="27">
        <f>D22+H22+L22+P22+T22+X22</f>
        <v>2123080.48</v>
      </c>
      <c r="AA22" s="27">
        <f>E22+I22+M22+Q22+U22+Y22</f>
        <v>787453.18</v>
      </c>
      <c r="AB22" s="28">
        <f t="shared" si="0"/>
        <v>-62.90987612490318</v>
      </c>
      <c r="AC22" s="29">
        <f t="shared" si="1"/>
        <v>67.27621166986096</v>
      </c>
      <c r="AD22" s="29">
        <f t="shared" si="1"/>
        <v>193.95398522167488</v>
      </c>
      <c r="AE22" s="27">
        <v>1000000</v>
      </c>
    </row>
  </sheetData>
  <sheetProtection/>
  <mergeCells count="20"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Bulut Cetinkaya</cp:lastModifiedBy>
  <cp:lastPrinted>2021-05-21T11:43:44Z</cp:lastPrinted>
  <dcterms:created xsi:type="dcterms:W3CDTF">2021-05-12T10:51:16Z</dcterms:created>
  <dcterms:modified xsi:type="dcterms:W3CDTF">2022-08-08T10:33:47Z</dcterms:modified>
  <cp:category/>
  <cp:version/>
  <cp:contentType/>
  <cp:contentStatus/>
</cp:coreProperties>
</file>